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A4ADFFD5-48C6-455B-A82E-F182D797F8E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REEAM чек-лист" sheetId="6" r:id="rId1"/>
    <sheet name="BREEAM чек-лист Заказчику" sheetId="8" r:id="rId2"/>
  </sheets>
  <externalReferences>
    <externalReference r:id="rId3"/>
  </externalReferences>
  <definedNames>
    <definedName name="_PSc2">'[1]Assessment Details'!$Z$138</definedName>
    <definedName name="_xlnm._FilterDatabase" localSheetId="0" hidden="1">'BREEAM чек-лист'!$A$5:$Y$160</definedName>
    <definedName name="_xlnm._FilterDatabase" localSheetId="1" hidden="1">'BREEAM чек-лист Заказчику'!$A$4:$G$159</definedName>
    <definedName name="Score_option">'[1]Assessment Details'!$J$18</definedName>
    <definedName name="_xlnm.Print_Titles" localSheetId="0">'BREEAM чек-лист'!$5:$5</definedName>
    <definedName name="_xlnm.Print_Titles" localSheetId="1">'BREEAM чек-лист Заказчику'!$4:$4</definedName>
    <definedName name="_xlnm.Print_Area" localSheetId="0">'BREEAM чек-лист'!$A$1:$N$160</definedName>
    <definedName name="_xlnm.Print_Area" localSheetId="1">'BREEAM чек-лист Заказчику'!$A$1:$G$159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3" i="8" l="1"/>
  <c r="G126" i="8"/>
  <c r="G115" i="8"/>
  <c r="G106" i="8"/>
  <c r="G97" i="8"/>
  <c r="G88" i="8"/>
  <c r="G81" i="8"/>
  <c r="G65" i="8"/>
  <c r="G41" i="8"/>
  <c r="G6" i="8"/>
  <c r="L146" i="6"/>
  <c r="N146" i="6" s="1"/>
  <c r="M146" i="6"/>
  <c r="L147" i="6"/>
  <c r="N147" i="6" s="1"/>
  <c r="M147" i="6"/>
  <c r="L148" i="6"/>
  <c r="N148" i="6" s="1"/>
  <c r="M148" i="6"/>
  <c r="L149" i="6"/>
  <c r="N149" i="6" s="1"/>
  <c r="M149" i="6"/>
  <c r="L150" i="6"/>
  <c r="N150" i="6" s="1"/>
  <c r="M150" i="6"/>
  <c r="L151" i="6"/>
  <c r="N151" i="6" s="1"/>
  <c r="M151" i="6"/>
  <c r="L152" i="6"/>
  <c r="N152" i="6" s="1"/>
  <c r="M152" i="6"/>
  <c r="L153" i="6"/>
  <c r="N153" i="6" s="1"/>
  <c r="M153" i="6"/>
  <c r="L154" i="6"/>
  <c r="N154" i="6" s="1"/>
  <c r="M154" i="6"/>
  <c r="L155" i="6"/>
  <c r="N155" i="6" s="1"/>
  <c r="M155" i="6"/>
  <c r="L156" i="6"/>
  <c r="N156" i="6" s="1"/>
  <c r="M156" i="6"/>
  <c r="L157" i="6"/>
  <c r="N157" i="6" s="1"/>
  <c r="M157" i="6"/>
  <c r="L158" i="6"/>
  <c r="N158" i="6" s="1"/>
  <c r="M158" i="6"/>
  <c r="L159" i="6"/>
  <c r="N159" i="6" s="1"/>
  <c r="M159" i="6"/>
  <c r="M145" i="6"/>
  <c r="L145" i="6"/>
  <c r="N145" i="6" s="1"/>
  <c r="L129" i="6"/>
  <c r="M129" i="6"/>
  <c r="L130" i="6"/>
  <c r="M130" i="6"/>
  <c r="L131" i="6"/>
  <c r="N131" i="6" s="1"/>
  <c r="M131" i="6"/>
  <c r="L132" i="6"/>
  <c r="N132" i="6" s="1"/>
  <c r="M132" i="6"/>
  <c r="L133" i="6"/>
  <c r="M133" i="6"/>
  <c r="N133" i="6"/>
  <c r="L134" i="6"/>
  <c r="N134" i="6" s="1"/>
  <c r="M134" i="6"/>
  <c r="L135" i="6"/>
  <c r="N135" i="6" s="1"/>
  <c r="M135" i="6"/>
  <c r="L136" i="6"/>
  <c r="N136" i="6" s="1"/>
  <c r="M136" i="6"/>
  <c r="L137" i="6"/>
  <c r="N137" i="6" s="1"/>
  <c r="M137" i="6"/>
  <c r="L138" i="6"/>
  <c r="N138" i="6" s="1"/>
  <c r="M138" i="6"/>
  <c r="L139" i="6"/>
  <c r="N139" i="6" s="1"/>
  <c r="M139" i="6"/>
  <c r="L140" i="6"/>
  <c r="M140" i="6"/>
  <c r="N140" i="6"/>
  <c r="L141" i="6"/>
  <c r="M141" i="6"/>
  <c r="L142" i="6"/>
  <c r="N142" i="6" s="1"/>
  <c r="M142" i="6"/>
  <c r="L143" i="6"/>
  <c r="M143" i="6"/>
  <c r="M128" i="6"/>
  <c r="L128" i="6"/>
  <c r="N128" i="6" s="1"/>
  <c r="L118" i="6"/>
  <c r="N118" i="6" s="1"/>
  <c r="M118" i="6"/>
  <c r="L119" i="6"/>
  <c r="M119" i="6"/>
  <c r="L120" i="6"/>
  <c r="N120" i="6" s="1"/>
  <c r="M120" i="6"/>
  <c r="L121" i="6"/>
  <c r="N121" i="6" s="1"/>
  <c r="M121" i="6"/>
  <c r="L122" i="6"/>
  <c r="N122" i="6" s="1"/>
  <c r="M122" i="6"/>
  <c r="L123" i="6"/>
  <c r="N123" i="6" s="1"/>
  <c r="M123" i="6"/>
  <c r="L124" i="6"/>
  <c r="M124" i="6"/>
  <c r="N124" i="6"/>
  <c r="L125" i="6"/>
  <c r="N125" i="6" s="1"/>
  <c r="M125" i="6"/>
  <c r="L126" i="6"/>
  <c r="N126" i="6" s="1"/>
  <c r="M126" i="6"/>
  <c r="M117" i="6"/>
  <c r="L117" i="6"/>
  <c r="N117" i="6" s="1"/>
  <c r="L109" i="6"/>
  <c r="M109" i="6"/>
  <c r="L110" i="6"/>
  <c r="N110" i="6" s="1"/>
  <c r="M110" i="6"/>
  <c r="L111" i="6"/>
  <c r="N111" i="6" s="1"/>
  <c r="M111" i="6"/>
  <c r="L112" i="6"/>
  <c r="M112" i="6"/>
  <c r="L113" i="6"/>
  <c r="N113" i="6" s="1"/>
  <c r="M113" i="6"/>
  <c r="L114" i="6"/>
  <c r="N114" i="6" s="1"/>
  <c r="M114" i="6"/>
  <c r="L115" i="6"/>
  <c r="M115" i="6"/>
  <c r="M108" i="6"/>
  <c r="L108" i="6"/>
  <c r="L100" i="6"/>
  <c r="M100" i="6"/>
  <c r="L101" i="6"/>
  <c r="N101" i="6" s="1"/>
  <c r="M101" i="6"/>
  <c r="L102" i="6"/>
  <c r="M102" i="6"/>
  <c r="L103" i="6"/>
  <c r="N103" i="6" s="1"/>
  <c r="M103" i="6"/>
  <c r="L104" i="6"/>
  <c r="M104" i="6"/>
  <c r="L105" i="6"/>
  <c r="N105" i="6" s="1"/>
  <c r="M105" i="6"/>
  <c r="L106" i="6"/>
  <c r="M106" i="6"/>
  <c r="M99" i="6"/>
  <c r="L99" i="6"/>
  <c r="L91" i="6"/>
  <c r="M91" i="6"/>
  <c r="L92" i="6"/>
  <c r="M92" i="6"/>
  <c r="L93" i="6"/>
  <c r="N93" i="6" s="1"/>
  <c r="M93" i="6"/>
  <c r="L94" i="6"/>
  <c r="N94" i="6" s="1"/>
  <c r="M94" i="6"/>
  <c r="L95" i="6"/>
  <c r="M95" i="6"/>
  <c r="L96" i="6"/>
  <c r="N96" i="6" s="1"/>
  <c r="M96" i="6"/>
  <c r="L97" i="6"/>
  <c r="M97" i="6"/>
  <c r="M90" i="6"/>
  <c r="L90" i="6"/>
  <c r="L84" i="6"/>
  <c r="N84" i="6" s="1"/>
  <c r="M84" i="6"/>
  <c r="L85" i="6"/>
  <c r="M85" i="6"/>
  <c r="L86" i="6"/>
  <c r="M86" i="6"/>
  <c r="L87" i="6"/>
  <c r="M87" i="6"/>
  <c r="L88" i="6"/>
  <c r="M88" i="6"/>
  <c r="M83" i="6"/>
  <c r="L83" i="6"/>
  <c r="L69" i="6"/>
  <c r="M69" i="6"/>
  <c r="L70" i="6"/>
  <c r="M70" i="6"/>
  <c r="L71" i="6"/>
  <c r="M71" i="6"/>
  <c r="L72" i="6"/>
  <c r="N72" i="6" s="1"/>
  <c r="M72" i="6"/>
  <c r="L73" i="6"/>
  <c r="N73" i="6" s="1"/>
  <c r="M73" i="6"/>
  <c r="L74" i="6"/>
  <c r="N74" i="6" s="1"/>
  <c r="M74" i="6"/>
  <c r="L75" i="6"/>
  <c r="N75" i="6" s="1"/>
  <c r="M75" i="6"/>
  <c r="L76" i="6"/>
  <c r="M76" i="6"/>
  <c r="L77" i="6"/>
  <c r="M77" i="6"/>
  <c r="L78" i="6"/>
  <c r="M78" i="6"/>
  <c r="L79" i="6"/>
  <c r="N79" i="6" s="1"/>
  <c r="M79" i="6"/>
  <c r="L80" i="6"/>
  <c r="N80" i="6" s="1"/>
  <c r="M80" i="6"/>
  <c r="L81" i="6"/>
  <c r="M81" i="6"/>
  <c r="M67" i="6"/>
  <c r="L67" i="6"/>
  <c r="L44" i="6"/>
  <c r="M44" i="6"/>
  <c r="L45" i="6"/>
  <c r="M45" i="6"/>
  <c r="L46" i="6"/>
  <c r="N46" i="6" s="1"/>
  <c r="M46" i="6"/>
  <c r="L47" i="6"/>
  <c r="M47" i="6"/>
  <c r="L48" i="6"/>
  <c r="M48" i="6"/>
  <c r="L49" i="6"/>
  <c r="N49" i="6" s="1"/>
  <c r="M49" i="6"/>
  <c r="L50" i="6"/>
  <c r="M50" i="6"/>
  <c r="L51" i="6"/>
  <c r="M51" i="6"/>
  <c r="L52" i="6"/>
  <c r="N52" i="6" s="1"/>
  <c r="M52" i="6"/>
  <c r="L53" i="6"/>
  <c r="N53" i="6" s="1"/>
  <c r="M53" i="6"/>
  <c r="L54" i="6"/>
  <c r="N54" i="6" s="1"/>
  <c r="M54" i="6"/>
  <c r="L55" i="6"/>
  <c r="M55" i="6"/>
  <c r="L56" i="6"/>
  <c r="N56" i="6" s="1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N63" i="6" s="1"/>
  <c r="M63" i="6"/>
  <c r="L64" i="6"/>
  <c r="N64" i="6" s="1"/>
  <c r="M64" i="6"/>
  <c r="L65" i="6"/>
  <c r="M65" i="6"/>
  <c r="M43" i="6"/>
  <c r="L43" i="6"/>
  <c r="N43" i="6" s="1"/>
  <c r="G159" i="8" l="1"/>
  <c r="M127" i="6"/>
  <c r="M89" i="6"/>
  <c r="M98" i="6"/>
  <c r="M144" i="6"/>
  <c r="M82" i="6"/>
  <c r="M116" i="6"/>
  <c r="M107" i="6"/>
  <c r="L144" i="6"/>
  <c r="G66" i="6"/>
  <c r="L68" i="6"/>
  <c r="N68" i="6" s="1"/>
  <c r="M68" i="6"/>
  <c r="G7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8" i="6"/>
  <c r="L38" i="6"/>
  <c r="N38" i="6" s="1"/>
  <c r="L9" i="6"/>
  <c r="L10" i="6"/>
  <c r="L11" i="6"/>
  <c r="L12" i="6"/>
  <c r="L13" i="6"/>
  <c r="N13" i="6" s="1"/>
  <c r="L14" i="6"/>
  <c r="L15" i="6"/>
  <c r="N15" i="6" s="1"/>
  <c r="L16" i="6"/>
  <c r="N16" i="6" s="1"/>
  <c r="L17" i="6"/>
  <c r="L18" i="6"/>
  <c r="L19" i="6"/>
  <c r="L20" i="6"/>
  <c r="N20" i="6" s="1"/>
  <c r="L21" i="6"/>
  <c r="N21" i="6" s="1"/>
  <c r="L22" i="6"/>
  <c r="N22" i="6" s="1"/>
  <c r="L23" i="6"/>
  <c r="N23" i="6" s="1"/>
  <c r="L24" i="6"/>
  <c r="N24" i="6" s="1"/>
  <c r="L25" i="6"/>
  <c r="N25" i="6" s="1"/>
  <c r="L26" i="6"/>
  <c r="N26" i="6" s="1"/>
  <c r="L27" i="6"/>
  <c r="N27" i="6" s="1"/>
  <c r="L28" i="6"/>
  <c r="N28" i="6" s="1"/>
  <c r="L29" i="6"/>
  <c r="N29" i="6" s="1"/>
  <c r="L30" i="6"/>
  <c r="N30" i="6" s="1"/>
  <c r="L31" i="6"/>
  <c r="N31" i="6" s="1"/>
  <c r="L32" i="6"/>
  <c r="N32" i="6" s="1"/>
  <c r="L33" i="6"/>
  <c r="L34" i="6"/>
  <c r="N34" i="6" s="1"/>
  <c r="L35" i="6"/>
  <c r="L36" i="6"/>
  <c r="L37" i="6"/>
  <c r="L39" i="6"/>
  <c r="L40" i="6"/>
  <c r="L41" i="6"/>
  <c r="N41" i="6" s="1"/>
  <c r="L8" i="6"/>
  <c r="Z4" i="6"/>
  <c r="L66" i="6" l="1"/>
  <c r="M66" i="6"/>
  <c r="L42" i="6"/>
  <c r="M42" i="6"/>
  <c r="M7" i="6"/>
  <c r="M160" i="6" l="1"/>
  <c r="G89" i="6"/>
  <c r="T5" i="6" s="1"/>
  <c r="G144" i="6"/>
  <c r="Y5" i="6" s="1"/>
  <c r="K90" i="6" l="1"/>
  <c r="K93" i="6"/>
  <c r="N91" i="6"/>
  <c r="K96" i="6"/>
  <c r="K97" i="6"/>
  <c r="K91" i="6"/>
  <c r="K92" i="6"/>
  <c r="K94" i="6"/>
  <c r="K95" i="6"/>
  <c r="N92" i="6"/>
  <c r="N90" i="6"/>
  <c r="N95" i="6"/>
  <c r="N97" i="6"/>
  <c r="K146" i="6"/>
  <c r="K150" i="6"/>
  <c r="K158" i="6"/>
  <c r="K147" i="6"/>
  <c r="K151" i="6"/>
  <c r="K155" i="6"/>
  <c r="K159" i="6"/>
  <c r="K148" i="6"/>
  <c r="K152" i="6"/>
  <c r="K156" i="6"/>
  <c r="K145" i="6"/>
  <c r="K149" i="6"/>
  <c r="K153" i="6"/>
  <c r="K157" i="6"/>
  <c r="K154" i="6"/>
  <c r="P5" i="6"/>
  <c r="K8" i="6" l="1"/>
  <c r="K22" i="6"/>
  <c r="K30" i="6"/>
  <c r="K38" i="6"/>
  <c r="K13" i="6"/>
  <c r="K17" i="6"/>
  <c r="K25" i="6"/>
  <c r="K33" i="6"/>
  <c r="K41" i="6"/>
  <c r="K20" i="6"/>
  <c r="K28" i="6"/>
  <c r="K36" i="6"/>
  <c r="K11" i="6"/>
  <c r="K21" i="6"/>
  <c r="K29" i="6"/>
  <c r="K37" i="6"/>
  <c r="K12" i="6"/>
  <c r="K15" i="6"/>
  <c r="K23" i="6"/>
  <c r="K31" i="6"/>
  <c r="K39" i="6"/>
  <c r="K14" i="6"/>
  <c r="K16" i="6"/>
  <c r="K24" i="6"/>
  <c r="K32" i="6"/>
  <c r="K40" i="6"/>
  <c r="K18" i="6"/>
  <c r="K26" i="6"/>
  <c r="K34" i="6"/>
  <c r="K9" i="6"/>
  <c r="K19" i="6"/>
  <c r="K27" i="6"/>
  <c r="K35" i="6"/>
  <c r="K10" i="6"/>
  <c r="K144" i="6"/>
  <c r="N144" i="6"/>
  <c r="N37" i="6"/>
  <c r="N8" i="6"/>
  <c r="N40" i="6"/>
  <c r="N10" i="6"/>
  <c r="N18" i="6"/>
  <c r="N14" i="6"/>
  <c r="N9" i="6"/>
  <c r="N17" i="6"/>
  <c r="N33" i="6"/>
  <c r="N39" i="6"/>
  <c r="N36" i="6"/>
  <c r="N35" i="6"/>
  <c r="N19" i="6"/>
  <c r="N12" i="6"/>
  <c r="N11" i="6"/>
  <c r="G127" i="6"/>
  <c r="X5" i="6" s="1"/>
  <c r="L127" i="6"/>
  <c r="G116" i="6"/>
  <c r="W5" i="6" s="1"/>
  <c r="L116" i="6"/>
  <c r="G107" i="6"/>
  <c r="V5" i="6" s="1"/>
  <c r="L107" i="6"/>
  <c r="G98" i="6"/>
  <c r="U5" i="6" s="1"/>
  <c r="L98" i="6"/>
  <c r="L89" i="6"/>
  <c r="G82" i="6"/>
  <c r="S5" i="6" s="1"/>
  <c r="L82" i="6"/>
  <c r="R5" i="6"/>
  <c r="G42" i="6"/>
  <c r="Q5" i="6" s="1"/>
  <c r="L7" i="6"/>
  <c r="K99" i="6" l="1"/>
  <c r="K102" i="6"/>
  <c r="K105" i="6"/>
  <c r="N102" i="6"/>
  <c r="K106" i="6"/>
  <c r="K100" i="6"/>
  <c r="K101" i="6"/>
  <c r="K103" i="6"/>
  <c r="K104" i="6"/>
  <c r="N104" i="6"/>
  <c r="N106" i="6"/>
  <c r="N99" i="6"/>
  <c r="N100" i="6"/>
  <c r="N59" i="6"/>
  <c r="N44" i="6"/>
  <c r="N60" i="6"/>
  <c r="N51" i="6"/>
  <c r="N48" i="6"/>
  <c r="N47" i="6"/>
  <c r="N65" i="6"/>
  <c r="N55" i="6"/>
  <c r="N61" i="6"/>
  <c r="N58" i="6"/>
  <c r="N50" i="6"/>
  <c r="N57" i="6"/>
  <c r="N45" i="6"/>
  <c r="N62" i="6"/>
  <c r="K108" i="6"/>
  <c r="K111" i="6"/>
  <c r="K114" i="6"/>
  <c r="K115" i="6"/>
  <c r="K109" i="6"/>
  <c r="K110" i="6"/>
  <c r="K112" i="6"/>
  <c r="K113" i="6"/>
  <c r="N108" i="6"/>
  <c r="N115" i="6"/>
  <c r="N109" i="6"/>
  <c r="N112" i="6"/>
  <c r="N71" i="6"/>
  <c r="N76" i="6"/>
  <c r="N78" i="6"/>
  <c r="N67" i="6"/>
  <c r="N77" i="6"/>
  <c r="N69" i="6"/>
  <c r="N70" i="6"/>
  <c r="N81" i="6"/>
  <c r="K119" i="6"/>
  <c r="K117" i="6"/>
  <c r="K122" i="6"/>
  <c r="K125" i="6"/>
  <c r="K118" i="6"/>
  <c r="K126" i="6"/>
  <c r="K120" i="6"/>
  <c r="K121" i="6"/>
  <c r="K123" i="6"/>
  <c r="K124" i="6"/>
  <c r="N119" i="6"/>
  <c r="N83" i="6"/>
  <c r="N87" i="6"/>
  <c r="N88" i="6"/>
  <c r="N86" i="6"/>
  <c r="N85" i="6"/>
  <c r="N141" i="6"/>
  <c r="N143" i="6"/>
  <c r="N130" i="6"/>
  <c r="N129" i="6"/>
  <c r="K132" i="6"/>
  <c r="K136" i="6"/>
  <c r="K140" i="6"/>
  <c r="K128" i="6"/>
  <c r="K131" i="6"/>
  <c r="K139" i="6"/>
  <c r="K129" i="6"/>
  <c r="K133" i="6"/>
  <c r="K137" i="6"/>
  <c r="K141" i="6"/>
  <c r="K130" i="6"/>
  <c r="K134" i="6"/>
  <c r="K138" i="6"/>
  <c r="K142" i="6"/>
  <c r="K135" i="6"/>
  <c r="K143" i="6"/>
  <c r="K87" i="6"/>
  <c r="K84" i="6"/>
  <c r="K88" i="6"/>
  <c r="K85" i="6"/>
  <c r="K83" i="6"/>
  <c r="K86" i="6"/>
  <c r="K68" i="6"/>
  <c r="K72" i="6"/>
  <c r="K76" i="6"/>
  <c r="K80" i="6"/>
  <c r="K75" i="6"/>
  <c r="K69" i="6"/>
  <c r="K73" i="6"/>
  <c r="K77" i="6"/>
  <c r="K81" i="6"/>
  <c r="K71" i="6"/>
  <c r="K70" i="6"/>
  <c r="K74" i="6"/>
  <c r="K78" i="6"/>
  <c r="K67" i="6"/>
  <c r="K79" i="6"/>
  <c r="K44" i="6"/>
  <c r="K48" i="6"/>
  <c r="K52" i="6"/>
  <c r="K56" i="6"/>
  <c r="K60" i="6"/>
  <c r="K64" i="6"/>
  <c r="K51" i="6"/>
  <c r="K59" i="6"/>
  <c r="K45" i="6"/>
  <c r="K49" i="6"/>
  <c r="K53" i="6"/>
  <c r="K57" i="6"/>
  <c r="K61" i="6"/>
  <c r="K65" i="6"/>
  <c r="K55" i="6"/>
  <c r="K46" i="6"/>
  <c r="K50" i="6"/>
  <c r="K54" i="6"/>
  <c r="K58" i="6"/>
  <c r="K62" i="6"/>
  <c r="K43" i="6"/>
  <c r="K47" i="6"/>
  <c r="K63" i="6"/>
  <c r="N7" i="6"/>
  <c r="Z5" i="6"/>
  <c r="N89" i="6"/>
  <c r="K89" i="6"/>
  <c r="K7" i="6"/>
  <c r="L160" i="6"/>
  <c r="G160" i="6"/>
  <c r="K66" i="6" l="1"/>
  <c r="N42" i="6"/>
  <c r="K42" i="6"/>
  <c r="K127" i="6"/>
  <c r="K82" i="6"/>
  <c r="K98" i="6"/>
  <c r="K116" i="6"/>
  <c r="K107" i="6"/>
  <c r="N66" i="6"/>
  <c r="K160" i="6" l="1"/>
  <c r="N127" i="6"/>
  <c r="N107" i="6"/>
  <c r="N98" i="6"/>
  <c r="N82" i="6"/>
  <c r="N116" i="6" l="1"/>
  <c r="N160" i="6" s="1"/>
</calcChain>
</file>

<file path=xl/sharedStrings.xml><?xml version="1.0" encoding="utf-8"?>
<sst xmlns="http://schemas.openxmlformats.org/spreadsheetml/2006/main" count="1199" uniqueCount="547">
  <si>
    <t>MAT 06</t>
  </si>
  <si>
    <t>Энергия</t>
  </si>
  <si>
    <t>Транспорт</t>
  </si>
  <si>
    <t>Вода</t>
  </si>
  <si>
    <t>Материалы</t>
  </si>
  <si>
    <t>Отходы</t>
  </si>
  <si>
    <t>Продуманный подход к строительству</t>
  </si>
  <si>
    <t>Защита экологических особенностей участка</t>
  </si>
  <si>
    <t>Экологическая ценность участка</t>
  </si>
  <si>
    <t>Сокращение количества строительных отходов</t>
  </si>
  <si>
    <t>Функциональная адаптация</t>
  </si>
  <si>
    <t>Вся древесина и материалы на основе древесины законным образом получены и их приобретение легально?</t>
  </si>
  <si>
    <t>План устойчивых закупок</t>
  </si>
  <si>
    <t>Будут ли определены и реализованы меры по повышению эффективности материалов на протяжении всех этапов работы над проектом?</t>
  </si>
  <si>
    <t>Вентиляция</t>
  </si>
  <si>
    <t>Безопасный доступ</t>
  </si>
  <si>
    <t>Тепловое моделирование</t>
  </si>
  <si>
    <t>Повышение экологической ценности</t>
  </si>
  <si>
    <t>Управление</t>
  </si>
  <si>
    <t>Итого</t>
  </si>
  <si>
    <t>MAN 01.01-04</t>
  </si>
  <si>
    <t>Консультации с заинтересованными сторонами</t>
  </si>
  <si>
    <t>MAN 01.05-08</t>
  </si>
  <si>
    <t>MAN 01.09-11</t>
  </si>
  <si>
    <t>MAN 01.12-14</t>
  </si>
  <si>
    <t>Назначение специалиста по устойчивому развитию на этапе разработке ПД и РД</t>
  </si>
  <si>
    <t>MAN 02.06</t>
  </si>
  <si>
    <t>Отчет о капитальных затратах</t>
  </si>
  <si>
    <t>MAN 03.01</t>
  </si>
  <si>
    <t>Обязательное требование сертификации: приобретение легально добытой древесины</t>
  </si>
  <si>
    <t>MAN 03.02</t>
  </si>
  <si>
    <t>Предварительное условие критерия: Соблюдение национального законодательства в области здравоохранения и безопасности</t>
  </si>
  <si>
    <t>MAN 03.03-04</t>
  </si>
  <si>
    <t>Система экологического менеджмента у подрядчика строительства. Защита от строительного загрязнения.</t>
  </si>
  <si>
    <t>MAN 03.05-07</t>
  </si>
  <si>
    <t>Участие специалиста по устойчивому развитию на этапе строительства</t>
  </si>
  <si>
    <t>MAN 03.08-09</t>
  </si>
  <si>
    <t>MAN 03.10-16</t>
  </si>
  <si>
    <t>Контроль воздействия строительства: потребление коммунальных услуг</t>
  </si>
  <si>
    <t>MAN 03.17-19</t>
  </si>
  <si>
    <t>Контроль воздействия строительства: материалы, отходы</t>
  </si>
  <si>
    <t>MAN 04.01-04</t>
  </si>
  <si>
    <t>Планирование приемки систем, ответственные, график</t>
  </si>
  <si>
    <t>MAN 04.05-06</t>
  </si>
  <si>
    <t>Независимая приемка инженерных систем</t>
  </si>
  <si>
    <t>MAN 04.07-09</t>
  </si>
  <si>
    <t>Приемка ограждающих конструкций здания</t>
  </si>
  <si>
    <t>Сдача объекта в эксплуатацию</t>
  </si>
  <si>
    <t>HEA 01.01</t>
  </si>
  <si>
    <t>Обязательное требование сертификации к лампам освещения</t>
  </si>
  <si>
    <t>HEA 01.07-13</t>
  </si>
  <si>
    <t>HEA 02.01</t>
  </si>
  <si>
    <t>Обязательное требование сертификации по запрету асбеста</t>
  </si>
  <si>
    <t>HEA 02.03-08</t>
  </si>
  <si>
    <t>Здание спроектировано так, чтобы минимизировать концентрацию и рециркуляцию в нем загрязняющих веществ.
- расположение вытяжных устройств, воздухозаборников на расстоянии более 10 м друг от друга, от источников внешнего загрязнения 
- фильтры (в соответствии с расчетом, предположительно не ниже F7)
- датчики диоксида углерода (СО₂) или датчики качества воздуха в помещениях с непредсказуемой или большой заселенностью
- датчики соединены с системой механической вентиляции, и обеспечивают работу системы вентиляции помещения контролируемой по уровню потребности
- запрет на курение в здании</t>
  </si>
  <si>
    <t>HEA 04.01-04</t>
  </si>
  <si>
    <t>HEA 05.01</t>
  </si>
  <si>
    <t>Предварительное условие критерия: Назначение квалифицированного акустика</t>
  </si>
  <si>
    <t>Назначен квалифицированный специалист по акустике (для возможности своевременного экспертного мнения на вопросы)</t>
  </si>
  <si>
    <t>HEA 05.02-06</t>
  </si>
  <si>
    <t>Уровень шума в помещениях и звукоизоляция</t>
  </si>
  <si>
    <t>Уровень шума в помещениях и звукоизоляция соответсвует требуемым лимитам.
Специалист акустик проводит:
- анализ на этапе проектирования
- фактические измерения для подтверждения соответствия определенных помещений требованиям допустимого уровня.</t>
  </si>
  <si>
    <t>HEA 06.1-11</t>
  </si>
  <si>
    <t>В случае, если имеется внешняя территория участка, обеспечен безопасный доступ для пешеходов и велосипедистов</t>
  </si>
  <si>
    <t>HEA 06a.12-14</t>
  </si>
  <si>
    <t>Обеспечение питьевой водой</t>
  </si>
  <si>
    <t>ENE 01.01 Opt1</t>
  </si>
  <si>
    <t>ENE 02a.01-04</t>
  </si>
  <si>
    <t>Измерение энергопотребления главных систем</t>
  </si>
  <si>
    <t>ENE 02a.05</t>
  </si>
  <si>
    <t>Измерение энергопотребления функциональных зон</t>
  </si>
  <si>
    <t>Наружное освещение</t>
  </si>
  <si>
    <t>TRA 01.01-02</t>
  </si>
  <si>
    <t>Индекс доступности общественного транспорта</t>
  </si>
  <si>
    <t>TRA 02.01-02</t>
  </si>
  <si>
    <t>Близость к местам предоставления услуг</t>
  </si>
  <si>
    <t>TRA 03a.01-05</t>
  </si>
  <si>
    <t>Альтернативные виды транспорта, инфраструктура</t>
  </si>
  <si>
    <t>TRA 04a.01</t>
  </si>
  <si>
    <t>Вместимость автопарковки</t>
  </si>
  <si>
    <t>TRA 05.01-04</t>
  </si>
  <si>
    <t>Транспортный план</t>
  </si>
  <si>
    <t>Транспортный план разработан на основании исследования/оценки особенностей транспортной системы участка</t>
  </si>
  <si>
    <t>WAT 01.01-05</t>
  </si>
  <si>
    <t>Сокращение водопотребления</t>
  </si>
  <si>
    <t>Общий счетчик расхода воды</t>
  </si>
  <si>
    <t>Счетчики расхода воды по зонам</t>
  </si>
  <si>
    <t>Соединение счетчиков воды с BMS</t>
  </si>
  <si>
    <t>WAT 03.01</t>
  </si>
  <si>
    <t>Система обнаружения утечек в водоснабжении</t>
  </si>
  <si>
    <t>Установлен счетчик расхода воды на водопроводной сети здания</t>
  </si>
  <si>
    <t>Установлены счетчики/устройства мониторинга водопотребления по функциональным зонам/зонам арендатора</t>
  </si>
  <si>
    <t>Здание имеет существующее соединение с системой управления зданиями (existing BMS connection), используемой на общем участке с общим владельцем, все счетчики импульсов здания будут связаны с существующей системой управления</t>
  </si>
  <si>
    <t>Установлена система обнаружения утечек воды на субучете</t>
  </si>
  <si>
    <t>MAT 01.01-04</t>
  </si>
  <si>
    <t>Оценка жизненного цикла здания</t>
  </si>
  <si>
    <t>MAT 01.05</t>
  </si>
  <si>
    <t>Экологическая декларация продукции EPD</t>
  </si>
  <si>
    <t>MAT 03.01</t>
  </si>
  <si>
    <t>Обязательное требование сертификации: легально полученная древесина</t>
  </si>
  <si>
    <t>MAT 03.02-04</t>
  </si>
  <si>
    <t>Защита уязвимых частей здания от повреждений</t>
  </si>
  <si>
    <t>Защита открытых частей здания от разрушения материала</t>
  </si>
  <si>
    <t>Эффективное использование материалов</t>
  </si>
  <si>
    <t>Как минимум, пять видов продукции, указанных на Стадии Проектирования (Design Stage - DS) и, установленных к этапу послепускового сопровождения объекта (Post-Construction Stage - PCS) имеют Экологические декларации продукции</t>
  </si>
  <si>
    <t>Задокументированный план устойчивых закупок</t>
  </si>
  <si>
    <t>WST 01.01-06</t>
  </si>
  <si>
    <t>WST 01.07-08</t>
  </si>
  <si>
    <t>WST 01.09-11</t>
  </si>
  <si>
    <t xml:space="preserve">Предотвращение попадания отходов на полигон </t>
  </si>
  <si>
    <t>WST 03a.01-02</t>
  </si>
  <si>
    <t>Раздельный сбор отходов при эксплуатации</t>
  </si>
  <si>
    <t>WST 06a.01-02</t>
  </si>
  <si>
    <t>Разработан план по организации отходов, процедуры по сокращению отходов, целевые показатели, назначен ответственный на объекте за координцию организации отходов, отчетность.</t>
  </si>
  <si>
    <t>Внедрены процедуры для сортировки, вторичного использования и переработки строительных отходов (как минимум, выделение пяти определенных групп отходов) - либо на участке, либо вне участка при участии лицензированной подрядной организации</t>
  </si>
  <si>
    <t>Предотвращение попадания значительной части неопасных отходов строительства и демонтажа, полученных на объекте, на полигон</t>
  </si>
  <si>
    <t>LE 01.01</t>
  </si>
  <si>
    <t>Ранее разработанная территория</t>
  </si>
  <si>
    <t>LE 02.01</t>
  </si>
  <si>
    <t>LE 02.02-03</t>
  </si>
  <si>
    <t>Отчет эколога, рекомендациями по улучшению экологии - планирование</t>
  </si>
  <si>
    <t>Отчет эколога, рекомендациями по улучшению экологии - внедрение</t>
  </si>
  <si>
    <t>LE 04.04-05</t>
  </si>
  <si>
    <t>Соблюдение национального законодательства по защите экологии</t>
  </si>
  <si>
    <t>Экологическая защита и повышение биоразнообразия при эксплуатации</t>
  </si>
  <si>
    <t>Внедрение мероприятий по повышению биоразнообразия</t>
  </si>
  <si>
    <t>Земля в пределах зоны строительства определятся как "земля, имеющая низкую экологическую ценность"</t>
  </si>
  <si>
    <t>Предварительное условие критерия: Соответствие систем с электрокомпрессором нормам ISO/EN</t>
  </si>
  <si>
    <t>POL 01.06</t>
  </si>
  <si>
    <t>Оценка уровня разрушения озонового слоя в хладагентах - лучший результат</t>
  </si>
  <si>
    <t>POL 01.07-08</t>
  </si>
  <si>
    <t>Снижение светового загрязнения в ночное время</t>
  </si>
  <si>
    <t>POL 05.01.Opt1</t>
  </si>
  <si>
    <t>Внешний шум, защита от внешнего шума</t>
  </si>
  <si>
    <t>POL 05.02-05.Opt2</t>
  </si>
  <si>
    <t>Энергомоделирование здания, оценка энергетических показателей.</t>
  </si>
  <si>
    <t>Доступность для людей с ограниченными возможностями - нежилье</t>
  </si>
  <si>
    <t>Разработан и учтен график приемки систем (до ввода объекта в эксплуатацию) и распределены обязанности, описаны стандарты приемки. 
Ответственный - представитель команды проекта.</t>
  </si>
  <si>
    <t>Выполнена одна из опций, указанных в Техническом Руководстве:
Опция 1: Развитие велосипедной инфраструктуры за территорией участка, согласование с властями
Опция 2: Улучшение доступности общественного транспорта, согласование с властями
Опция 3: электрозарядки для более 3% парковок
Опция 4: Внедрена программа car sharing, привилегированные парковки у входа для car sharing (для более 5% парковок)
Опция 5: велопарковки, душевые, раздевалки, места для сушки одежды</t>
  </si>
  <si>
    <t>Система обнаружения утечек хладагентов</t>
  </si>
  <si>
    <t>Импульсный вывод информации у счетчиков</t>
  </si>
  <si>
    <t>Отчеты по выполнению мероприятий по ответственным практикам строительства (Чек-листА1)</t>
  </si>
  <si>
    <t>Письмо-уведомление о проведении строительных работ (Раздел Чек-Листа А1 Добрососедство)</t>
  </si>
  <si>
    <t>План участка с указанием:
- парковки на время строительства на участке или рядом с ним
- путь от остановки общественного транспорта до входа в строительный городок с расстоянием</t>
  </si>
  <si>
    <t>Паспорт объекта, с указанием информации: 
- Срок строительных работ;
- Контактные данные Ген.Подрядчика (номер телефона / веб-сайт / адрес электронной почты</t>
  </si>
  <si>
    <t>Подтверждение отсутствия светового загрязнения во время строительства (все освещение не должно светить выше горизонтальной линии или за территорию строительства) - может быть частью экологической политики</t>
  </si>
  <si>
    <t>Мероприятия по энергосбережению на объекте - может быть частью экологической политики</t>
  </si>
  <si>
    <t>Мероприятия по снижению поверхностных стоков на объекте (как собирается вода, отстаивается и отправляется далее) - может быть частью экологической политики</t>
  </si>
  <si>
    <t>Подтверждение, что все сотрудники снабжены идентификационной карточкой с фотографией</t>
  </si>
  <si>
    <t xml:space="preserve">Инструкция для работников для ознакомления (пункты из Плана по ответственному строительству) - общая инструкция с указанной в критерии MAN03.03-04 </t>
  </si>
  <si>
    <t xml:space="preserve">Подтверждение проведение инструктажа - общее с указанным в критерии MAN03.03-04 </t>
  </si>
  <si>
    <t>Мероприятия по экономии воды на объекте - может быть частью экологической политики</t>
  </si>
  <si>
    <t>Оценка эколога по решениям минимизации воздействия на окружающую среду строительной площадки</t>
  </si>
  <si>
    <t>MAN 04.10-11</t>
  </si>
  <si>
    <t>HEA 09.03</t>
  </si>
  <si>
    <t>Prerequisite</t>
  </si>
  <si>
    <t>HEA 09.01-02</t>
  </si>
  <si>
    <t>ENE 03.02-03</t>
  </si>
  <si>
    <t>MAT 05.01-02</t>
  </si>
  <si>
    <t>Waste</t>
  </si>
  <si>
    <t>LE 04.01-03</t>
  </si>
  <si>
    <t>LE 05.01-03</t>
  </si>
  <si>
    <t>POL 01.02</t>
  </si>
  <si>
    <t>POL 04.02-04</t>
  </si>
  <si>
    <t>ENE 06.01</t>
  </si>
  <si>
    <t>Энергоэффективное оборудование транспортировки</t>
  </si>
  <si>
    <t>POL 01.03</t>
  </si>
  <si>
    <t>POL 01.04-05</t>
  </si>
  <si>
    <t>Здоровье</t>
  </si>
  <si>
    <t>Экология</t>
  </si>
  <si>
    <t>Загрязнение</t>
  </si>
  <si>
    <t>Инновации</t>
  </si>
  <si>
    <t>MAN 02.01-03</t>
  </si>
  <si>
    <t>Элементарный анализ стоимости жизненного цикла</t>
  </si>
  <si>
    <t>MAN 02.04-05</t>
  </si>
  <si>
    <t>Оценка вариантов анализа стоимости жизненного цикла на уровне компонентов</t>
  </si>
  <si>
    <t>MAN 05.01-02</t>
  </si>
  <si>
    <t>Обслуживание объекта после сдачи в эксплуатацию</t>
  </si>
  <si>
    <t>Предоставлена дальнейшая поддержка в обслуживании проекта людям, эксплуатирующим здание (1 мес - физ. обслуживание, 12 мес - доступная помощь специалистов инженеров) Сбор данных о потребления ресурсов зданием 12 мес после начала эксплуатации</t>
  </si>
  <si>
    <t>MAN 05.03</t>
  </si>
  <si>
    <t>Сезонная приемка после сдачи в эксплуатацию</t>
  </si>
  <si>
    <t>Проведение сезонной приемки в течение 12 месяцев после того, как здание в значительной степени уже будет занято людьми</t>
  </si>
  <si>
    <t>MAN 05.04-05</t>
  </si>
  <si>
    <t>HEA 01.02-03</t>
  </si>
  <si>
    <t>HEA 01.04</t>
  </si>
  <si>
    <t>Естественное освещение</t>
  </si>
  <si>
    <t>HEA 01.05-06</t>
  </si>
  <si>
    <t>Виды из окон</t>
  </si>
  <si>
    <t>HEA 02.02</t>
  </si>
  <si>
    <t>Планирование качества внутреннего воздуха</t>
  </si>
  <si>
    <t>HEA 02.09-10</t>
  </si>
  <si>
    <t>Выбросы от строительных материалов</t>
  </si>
  <si>
    <t>HEA 02.11-17</t>
  </si>
  <si>
    <t>Измерение качества внутреннего воздуха</t>
  </si>
  <si>
    <t>HEA 02.18-19</t>
  </si>
  <si>
    <t>Адаптивность - Потенциал для естественной вентиляции</t>
  </si>
  <si>
    <t>HEA 04.05-08</t>
  </si>
  <si>
    <t>Адаптивность здания для изменения климата</t>
  </si>
  <si>
    <t>HEA 04.09-11</t>
  </si>
  <si>
    <t>Тепловое зонирование и контроль</t>
  </si>
  <si>
    <t>HEA 05.07</t>
  </si>
  <si>
    <t>Время ревербирации</t>
  </si>
  <si>
    <t>HEA 07.01-02</t>
  </si>
  <si>
    <t>Оценка опасных природных явлений (кроме наводнений)</t>
  </si>
  <si>
    <t xml:space="preserve">Будет ли проведен анализ риска природных катастроф и представлены меры по смягчению последствий, если риски выявлены? </t>
  </si>
  <si>
    <t>Минимизация риска микробного заражения</t>
  </si>
  <si>
    <t>ENE 01.02-03 Opt2</t>
  </si>
  <si>
    <t>Оценка конструктивных характеристик здания (допустима при отсутствии национальной методологии расчета энергопотребления)</t>
  </si>
  <si>
    <t>ENE 01.06</t>
  </si>
  <si>
    <t>Энергетически положительное здание</t>
  </si>
  <si>
    <t xml:space="preserve">Было ли проведено энергомоделирование, используя Опцию 1 и моделирование показало, что здание является энергетически положительным? </t>
  </si>
  <si>
    <t>ENE 03.01</t>
  </si>
  <si>
    <t>ENE 04.01-03</t>
  </si>
  <si>
    <t>Пассивное проектирование</t>
  </si>
  <si>
    <t>ENE 04.04-06</t>
  </si>
  <si>
    <t>Естественное охлаждение</t>
  </si>
  <si>
    <t>ENE 04.07-08</t>
  </si>
  <si>
    <t>Применение технологий низкого и нулевого уровня выделения углерода</t>
  </si>
  <si>
    <t>Энергоэффективные системы охлаждения, установка, приемка</t>
  </si>
  <si>
    <t>Разработана стратегия проектирования и установки систем охлаждения. Энергоэффективность системы охлаждения, учет энергопотребления, проектирование осуществлено с целью сокращения дополнительных тепловых нагрузок</t>
  </si>
  <si>
    <t>Критерии энергоэффективности систем охлаждения</t>
  </si>
  <si>
    <t>Система охлаждения имеет надежные и проверенные составляющие, которые отвечают опубликованным критериям энергоэффективности?</t>
  </si>
  <si>
    <t>Выбросы парниковых газов систем охлаждения</t>
  </si>
  <si>
    <t>Будет ли система охлаждения демонстрировать экономию косвенных выбросов парниковых газов?</t>
  </si>
  <si>
    <t>Weight, %</t>
  </si>
  <si>
    <t>ENE 06.02-06</t>
  </si>
  <si>
    <t>Энергосберегающие функции внутреннего транспорта</t>
  </si>
  <si>
    <t xml:space="preserve">Будут ли выполняться критерии соответствующих энергосберегающих функций (элементов)? </t>
  </si>
  <si>
    <t>ENE 05.01-02</t>
  </si>
  <si>
    <t>ENE 05.03</t>
  </si>
  <si>
    <t>ENE 05.04-05</t>
  </si>
  <si>
    <t>ENE 08.01-03</t>
  </si>
  <si>
    <t>Энергоэффективное технологическое оборудование</t>
  </si>
  <si>
    <t>Что из нижеперечисленного будет присутствовать? (Таблица 29: Примеры решений, которые помогут выполнить соответствие критериям, для сокращения энергетической нагрузки оборудования от систем, оказывающих значительное воздействие). Учет улучшенных параметров энергопотребления технологического оборудования в энергозатратах (т.е. при энергомоделировании)
   A) Подключяемое оборудование и оборудование небольшой мощности? (офисное, отопление, пр)
   B) Бассейн?
   C) Общая прачечная?
   D) Дата-Центр?
   E) Рабочие зоны с интенсивным использованием IT (IT-intensive)?
   F) Жилые зоны?
   H) Кухни? Бытовые приборы - холодильники, стиральные машины, кондиционеры и пр</t>
  </si>
  <si>
    <t>TRA 01.03</t>
  </si>
  <si>
    <t>Выделенное автобусное сообщение</t>
  </si>
  <si>
    <t>Приборы контроля потока воды</t>
  </si>
  <si>
    <t>Установлены устройства регулирования подачи воды на всех бытовых устройствах - автоматическое перекрытие воды по расписанию  (по времени, объему, присутствию, централизованно)</t>
  </si>
  <si>
    <t>WAT 04.01-02</t>
  </si>
  <si>
    <t>Сокращение водопотребления на технологические нужды</t>
  </si>
  <si>
    <t>Ответственное снабжение строительной продукции</t>
  </si>
  <si>
    <r>
      <t>Достигнут процент доступных баллов по ответственному снабжению материалами.
Баллы присуждаются в соответствии с</t>
    </r>
    <r>
      <rPr>
        <i/>
        <sz val="8"/>
        <color theme="1"/>
        <rFont val="PT Sans"/>
        <family val="2"/>
        <charset val="204"/>
      </rPr>
      <t xml:space="preserve"> Таблицей 42 </t>
    </r>
    <r>
      <rPr>
        <sz val="8"/>
        <color theme="1"/>
        <rFont val="PT Sans"/>
        <family val="2"/>
        <charset val="204"/>
      </rPr>
      <t>Технического Руководства</t>
    </r>
  </si>
  <si>
    <t>WST 02.01-02</t>
  </si>
  <si>
    <t>WST 04.01-04</t>
  </si>
  <si>
    <t>Показательная отделка</t>
  </si>
  <si>
    <t>WST 05.01</t>
  </si>
  <si>
    <t>Адаптация к изменению климата - конструктив</t>
  </si>
  <si>
    <t>Будет ли проведена по завершению Предпроектной стадии оценка стратегии адаптации к изменению климата для устойчивости здания и конструкции? Оценка устойчивости конструкции и материалов, оценка риска влияния экстремальных погодных условий, вызванных изменением климата, на здание в течение  жизненного цикла и, где это возможно, смягчение этих последствий.</t>
  </si>
  <si>
    <t>LE 01.02-04</t>
  </si>
  <si>
    <t>Загрязненная земля</t>
  </si>
  <si>
    <t>Innovation</t>
  </si>
  <si>
    <t>POL 02.01-02</t>
  </si>
  <si>
    <t>Оценка выбросов азота</t>
  </si>
  <si>
    <t>POL 03.01</t>
  </si>
  <si>
    <t>Устойчивость к наводнениям - низкий уровень наводнений</t>
  </si>
  <si>
    <t>Оценка фактической/предполагаемой ежегодной вероятности затопления для оцениваемого участка (подтверждение низкой вероятности затопление ИЛИ при высокой вероятности принятие мер по недопущению затопления)</t>
  </si>
  <si>
    <t>Устойчивость к наводнениям - средний или высокий уровень наводнений</t>
  </si>
  <si>
    <t>POL 03.02-03</t>
  </si>
  <si>
    <t>POL 03.04</t>
  </si>
  <si>
    <t>POL 03.05-07</t>
  </si>
  <si>
    <t>Поверхностный сток - организация пикового водостока</t>
  </si>
  <si>
    <t>POL 03.08-14</t>
  </si>
  <si>
    <t>POL 03.17-22</t>
  </si>
  <si>
    <t>Минимизация загрязнения водотока</t>
  </si>
  <si>
    <t>Разработана спецификация наружного освещения для сокращения светового загрязнения (автоматически отключение наружного освещения с 23:00 до 07:00, ограничение максимальной яркости для рекламных щитов</t>
  </si>
  <si>
    <t>Всего</t>
  </si>
  <si>
    <t>Available</t>
  </si>
  <si>
    <t>Credit</t>
  </si>
  <si>
    <t>MAN 05.Inn.06</t>
  </si>
  <si>
    <t>Планирование сбора данных о потреблении здания при эксплуатации</t>
  </si>
  <si>
    <t>Подготовка всего необходимого для ежеквартального сбора в течение 3 лет данных о потреблении энергии, воды зданием, оценка удовлетворенности пользователей</t>
  </si>
  <si>
    <t>TRA 03a.Inn.06</t>
  </si>
  <si>
    <t>Альтернативные виды транспорта, инфраструктура - несколько мероприятий</t>
  </si>
  <si>
    <t>MAN 03.Inn.20</t>
  </si>
  <si>
    <t>Ответственный подход к строительству</t>
  </si>
  <si>
    <t>Проверка хода строителства и заполнение чек-листа А1 по ответственному строительству независимым лицом, верификация</t>
  </si>
  <si>
    <t>Контроль бликов</t>
  </si>
  <si>
    <t>регион 2 по BREEAM</t>
  </si>
  <si>
    <t>ENE 01.04-05</t>
  </si>
  <si>
    <t xml:space="preserve">Внедрена система управления зданием или установлены счетчики для контроля энергопотребления функциональных зон здания/арендатора
</t>
  </si>
  <si>
    <t>Потенциал разрушения озонового слоя</t>
  </si>
  <si>
    <r>
      <rPr>
        <b/>
        <sz val="8"/>
        <color theme="1"/>
        <rFont val="PT Sans"/>
        <family val="2"/>
        <charset val="204"/>
      </rPr>
      <t>ИЛИ</t>
    </r>
    <r>
      <rPr>
        <sz val="8"/>
        <color theme="1"/>
        <rFont val="PT Sans"/>
        <family val="2"/>
        <charset val="204"/>
      </rPr>
      <t xml:space="preserve">
Какова фактическая/предполагаемая ежегодная вероятность затопления для оцениваемого участка?</t>
    </r>
  </si>
  <si>
    <t>Excellent</t>
  </si>
  <si>
    <t>WAT 02.01</t>
  </si>
  <si>
    <t>WAT 02.02</t>
  </si>
  <si>
    <t>WAT 02.03</t>
  </si>
  <si>
    <t>WAT 02.04</t>
  </si>
  <si>
    <t>MAT 03.05</t>
  </si>
  <si>
    <t>HEA 02.20-23</t>
  </si>
  <si>
    <r>
      <t xml:space="preserve">Критерий 2 выполнен и 4 из 5 типов строительных материалов соответствуют значениям предельных выбросов ЛОС, таблица 18 (Краски; Древесина; Напольные покрытия; Потолок, стены и звуко- и теплоизоляция; Клеи и герметки) 
</t>
    </r>
    <r>
      <rPr>
        <b/>
        <sz val="8"/>
        <color theme="1"/>
        <rFont val="PT Sans"/>
        <family val="2"/>
        <charset val="204"/>
      </rPr>
      <t>ИЛИ</t>
    </r>
  </si>
  <si>
    <t>Критерий 2 выполнен и все типы строительных материалов соответствуют значениям предельных выбросов ЛОС, таблица 18 (Краски; Древесина; Напольные покрытия; Потолок, стены и звуко- и теплоизоляция; Клеи и герметки)</t>
  </si>
  <si>
    <t>зона осадков 1 по BREEAM</t>
  </si>
  <si>
    <t>Сокращение водопотребления здания на 65%</t>
  </si>
  <si>
    <t>MAT 01.06-07</t>
  </si>
  <si>
    <t>Оценка жизненного цикла</t>
  </si>
  <si>
    <t>В проекте используется инструмент оценки жизненного цикла для измерения воздействия от различных элементов здания.
Достичь в калькуляторе BREEAM Mat 01 85%</t>
  </si>
  <si>
    <t>MAT 03.06</t>
  </si>
  <si>
    <t>Получено не менее 52% возможных достигнутых пунктов за надежный источник поставок.</t>
  </si>
  <si>
    <t>WST 01.12-13</t>
  </si>
  <si>
    <t>≥ 75% (по весу) или ≥ 65% (по объему) отходов перерабатываются или вторично используются</t>
  </si>
  <si>
    <t>Критерии 1-11 выполнены</t>
  </si>
  <si>
    <t>WST 02.03-04</t>
  </si>
  <si>
    <t>Заполнители повторного использования</t>
  </si>
  <si>
    <t>Если общее количество переработанного или вторичного заполнителя превышает 50% (по весу или объему) от общего количества высококачественного заполнителя, указанного для проекта.</t>
  </si>
  <si>
    <t>Соответственный переработанный или вторичный заполнитель не должен перевозиться автомобильным транспортом более чем на 30 км.</t>
  </si>
  <si>
    <t>WST 05.02</t>
  </si>
  <si>
    <t xml:space="preserve">Ответ на адаптацию к изменению климата </t>
  </si>
  <si>
    <t>WAT 03.02</t>
  </si>
  <si>
    <t>Назначение специалиста по устойчивому развитию на этапе концепции</t>
  </si>
  <si>
    <t>Будет ли проведен анализ стоимости жизненного цикла (LCC) в соответствии с ИСО 15686-5:2008 на период 20, 30, 50 или 60 лет?</t>
  </si>
  <si>
    <t>Отчетность о капитальных затратах в BREEAM Assessment scoring and reporting tool: строительство, включая подготовительные работы, материалы, оборудование и оплата труда; Управление стройплощадкой; Финансирование строительства; Страхование и налоги; Контроль и проверка.</t>
  </si>
  <si>
    <t>Все лесоматериалы имеют сертификат FSC</t>
  </si>
  <si>
    <t>Национальное законодательство в области здравоохранения, техники безопасности и охраны труда, а также соответствующие нормативы для строительных участков выполняются</t>
  </si>
  <si>
    <t>На стадии строительства назначен специалист по устойчивому развитию BREEAM AP для достижения целевых показателей, который прописан в договоре с генеральным подрядчиком</t>
  </si>
  <si>
    <t>Назначение специалиста по устойчивому развитию BREEAM AP (на этапе разработки ПД и РД для мониторинга), присутствие на совещаниях, подготовка специалистом по УР отчетности, не реже чем начало и окончание каждого этапа.</t>
  </si>
  <si>
    <t>Измерение/контроль транспортировки строительных материалов и отходов (Объем, расстояние, тип машины и топлива, расход топлива)</t>
  </si>
  <si>
    <t>Назначен независимый специалист по вводу в эксплуатацию. Проверка проектной документации и предоставление рекомендаций по упрощению приемки, контроль приемки систем</t>
  </si>
  <si>
    <t>Постпроектная оценка независимой третьей стороной</t>
  </si>
  <si>
    <t xml:space="preserve"> - Обзор целей проекта и процессов 
 - Проведена оценка удовлетворенности людьми, находящимися в здании, через год, с момента их первого пребывания в здании (микроклимат, доступность, инфраструктура, эксплуатация и тд).
 - Потребление энергии и воды
</t>
  </si>
  <si>
    <t>Использование переработанных заполнителей</t>
  </si>
  <si>
    <t>Эксплуатационные перерабатываемые отходы собираются раздельно</t>
  </si>
  <si>
    <t>Если здание строится для определенного арендатора, то он выбирает половую и потолочную финишную отделку.
Если будущий арендатор неизвестен, то до 
выполнения чистовой отделки, ковры и другая половая и потолочная отделка представлены в демонстрационных помещениях, которые составляют 25% от всей арендуемой площади.</t>
  </si>
  <si>
    <t>Проведена оценка стратегии функциональной адаптации для конкретного здания в течение Предпроектной стадии и будут ли приняты меры по функциональной адаптации.
Например, предусмотрена модульность здания, возможность расширения сетей, возможность продолжения здания по вертикали и/или горизонтали и др.</t>
  </si>
  <si>
    <t>Как минимум, 75% предполагаемого пятна застройки находится на ранее разработанной земле
(75% - 1 балл; 95% - 2 балла)</t>
  </si>
  <si>
    <t>Участок считается значительно загрязненным. Восстановление участка будет проводиться в соответствии с рекомендованной стратегией восстановления Специалиста по загрязнению участка.</t>
  </si>
  <si>
    <t>п.04.01-03 достигнуты
Поставлена цель повышения экологической ценности, являющаяся результатом улучшенных мероприятий
(75% - 1 балл; 95% - 2 балла)</t>
  </si>
  <si>
    <t>Сколько внедрено мероприятий по улучшению биоразнообразия, утвержденных квалифицированным экологом?
1б - 2, 2б - все из применимых, в зависимости от возможностей объекта (до 4)</t>
  </si>
  <si>
    <t>NOx Уровни выбросов при реализации отопления и горячего водоснабжения (мг / кВтч) 
≤ 56 мг / кВтч - 1 балл
≤ 40 мг / кВтч - 2 балла</t>
  </si>
  <si>
    <t>Поверхностный сток - Консультант по управлению дождевыми стоками</t>
  </si>
  <si>
    <t>Будет ли участок спроектирован так, чтобы минимизировать загрязнение водотока в соответствии с критериями BREEAM?
Например, наличие сепараторов, наличие плана дренажа участка и др.</t>
  </si>
  <si>
    <t>Проведена оценка влияния шума и, если есть чувствительные к шуму зоны, тогда необходимо проведение анализа шума, производимого объектом (н-р, оборудование) и определение мер по ослаблению шумового воздействия акустиком.</t>
  </si>
  <si>
    <t>Воздействие хладагента</t>
  </si>
  <si>
    <t>Все люминесцентные оснащены высокочастотными балластами</t>
  </si>
  <si>
    <t>Внутреннее и наружное искуственное освещение: зонирование и контроль</t>
  </si>
  <si>
    <t>Для 95% площади пола предусмотрен достаточный вид из окна на высоте 1,2-1,3м. Снаружи на расстоянии 10м от окон не должно быть никаких препятствий. Расстояние от окна до рабочего стола и площадь окна в % от площади окружающей стены:
&lt;7м - 20%, 8-11м - 25%, 11-14м - 30%, &gt;14м - 35%.</t>
  </si>
  <si>
    <t>Запрещено использование в пределах здания материалов, содержащих асбест</t>
  </si>
  <si>
    <t>Разработан план качества воздуха, а здание спроектировано так, чтобы минимизировать загрязнения воздуха (проветривание перед сдачей в эксплуатацию, анализ качества воздуха третьей стороной и тд)</t>
  </si>
  <si>
    <t>Проведено тепловое моделирование проекта PMV по ISO 7730:2005 (определение уровня теплового комфорта по зонам здания, оценка удовлетворенности, стратегия зонирования и контроля)</t>
  </si>
  <si>
    <t xml:space="preserve">1-4 выполнены
Проект здания адаптирован для прогнозируемого сценария изменения климата. Расчет PMV в программе с расширенным пакетом. </t>
  </si>
  <si>
    <t xml:space="preserve">1-4 выполнены
Содержание в тепловом моделировании информации о разработке теплового зонирования и стратегии контроля. Тепловое зонирование учитывает индивидуальный контроль тепла, настройка систем с целью избежания конфликта </t>
  </si>
  <si>
    <t>Соблюдение требований российских норм или требований BREEAM по времени реверберации в комнатах для выступлений и концертов.</t>
  </si>
  <si>
    <t>Здание спроектировано таким образом, чтобы соответствовать назначению, быть подходящим и доступным для всех потенциальных пользователей (Доступ для инвалидов, детей, стариков и др., система навигации)</t>
  </si>
  <si>
    <t>Выполнен критерий 2 И
По меньшей мере, 4 из 5 типов строительных материалов (краски и внутренние покрытия; древесина; напольные покрытия; потолок, стены, звуко и теплоизоляция; клей и герметики) соответствуют значениям предельных выбросов (ЛОС), требованиям тестирования и дополнительным требованиям (контроль содержания растворителей + тестирования по европейским требованиям)</t>
  </si>
  <si>
    <t xml:space="preserve">Используемые хладагенты должны обладать потенциалом разрушения озонового слоя (ODP) равным 0. 
Например, R514A, Пропан R-290, Бутан R-600, Изобутан R-600a, R-1234yf </t>
  </si>
  <si>
    <t xml:space="preserve">Прямое воздействие жизненного цикла CO2eq (Direct Effect Life Cycle CO2eq) ≤ 100 кгCO2eq/кВт 
ИЛИ
Хладагенты систем кондиционирования или охлаждения имеют Потенциал Глобального Потепления (ПГП) ≤ 10.
Например, R514A, Пропан R-290, Бутан R-600, Изобутан R-600a, R-1234yf </t>
  </si>
  <si>
    <t>Критерий 1 выполнен и HEA 04, HEA 07 Опасности, ENE 01, ENE 04, WAT 01, MAT 05, POL 03</t>
  </si>
  <si>
    <t>Дренажные системы для снижения пикового потока воды. Он должен соответствовать периодам повторяемости событий 1 год и 100 лет. Рассчеты учитывают вероятность изменения климата.</t>
  </si>
  <si>
    <r>
      <t>Нет угрозы затопления в случае сбоя работы дренажной системы</t>
    </r>
    <r>
      <rPr>
        <b/>
        <sz val="8"/>
        <color theme="1"/>
        <rFont val="PT Sans"/>
        <family val="2"/>
        <charset val="204"/>
      </rPr>
      <t xml:space="preserve"> И</t>
    </r>
    <r>
      <rPr>
        <sz val="8"/>
        <color theme="1"/>
        <rFont val="PT Sans"/>
        <family val="2"/>
        <charset val="204"/>
      </rPr>
      <t xml:space="preserve">
объем стока после начала эксплуатации объекта не превышает значения, который был до разработки участка</t>
    </r>
  </si>
  <si>
    <t>Здание располагается на расстоянии 500м к пунктам предоставления услуг (макс 1 - 2 балла в зависимости от типа здания).
Обязательно 2 услуги: кафе, банкомат, спортзал/зона отдыха. Дополнительно 2-7: зона отдыха на свежем отдыхе, почта, аптека, поликлиника, детсад/школа, общественное место для общения людей.</t>
  </si>
  <si>
    <t>Предоставляется доступ сотрудникам к питьевой воде. Нельзя использовать фонтанчики и бутилированную воду. Это может быть пирифаер или фильтр, подключенный к водопроводу.</t>
  </si>
  <si>
    <t>Получен балл HEA 04.01-01/
Использованы меры пассивного проектирования (passive design measures), которые снижают энергопотребление здания и выбросы СО2 на 5%.</t>
  </si>
  <si>
    <t>Получен балл ENE 04.01-03.
Внедрена система естественного охлаждения (free cooling measures), любой пункт:
1. Охлаждение в ночное время
2. Грунтовый цикл воздушного охлаждения
3. Пассивная вытесняющая вентиляция
4. Охлаждение грунтовыми водами
5. Охлаждение поверхностными водами
6. Охлаждение прямым или косвенным испарением
7. Адсорбционное осушение воздуха и охлаждение 
испарением, используя отработанное тепло
8. Абсорбционное охлаждение, использую отработанное тепло</t>
  </si>
  <si>
    <t>Разработка плана стоимости жизненного цикла LCC на этапе РД по ISO 15686-5: 2008 на уровне компонентов - фасады, отделка, наружные территории, инженерные системы. Выражение в виде стоимости м2 на каждый компонент.</t>
  </si>
  <si>
    <r>
      <t xml:space="preserve">Для офисов в широте 55-60°, минимум в 80% площадей выполняется:
атриумы КЕО ≥ 3,1%,
комнаты обучений и лекций КЕО ≥ 2,1%,
занимаемые помещения, где люди проводят более 30мин в день КЕО ≥ 2,1%.
И
Коэффициент равномерности не менее 0,3;
Коэффициент равномерности не менее 0,7 в помещениях с остекленными крышами.
</t>
    </r>
    <r>
      <rPr>
        <b/>
        <sz val="8"/>
        <rFont val="PT Sans"/>
        <family val="2"/>
        <charset val="204"/>
      </rPr>
      <t>ИЛИ</t>
    </r>
  </si>
  <si>
    <t>Все системы (с электрокомпрессором) соответствуют требованиям BS EN 378:2008 (части 2 &amp; 3) или ISO 5149:2014, а установленные системы, содержащие аммоний, соответствуют строительным нормам и правилам IoR Ammonia Refrigeration Systems Code of Practice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</si>
  <si>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</si>
  <si>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</si>
  <si>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</si>
  <si>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</si>
  <si>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</si>
  <si>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</si>
  <si>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</si>
  <si>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</si>
  <si>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</si>
  <si>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</si>
  <si>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</si>
  <si>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Cветоотдача наружных осветительных приборов в зоне строительства составляет не менее 60 люмен/ Ватт
Все наружные световые приборы автоматически контролируются для предотвращения их работы в дневное время и обнаружения присутствия в зонах прерывистого движения пешеходов.</t>
  </si>
  <si>
    <t>Yandex</t>
  </si>
  <si>
    <t>No</t>
  </si>
  <si>
    <t>12</t>
  </si>
  <si>
    <t>13</t>
  </si>
  <si>
    <t>14</t>
  </si>
  <si>
    <t>Yandex, Сколково. Матрица требований BREEAM NC Int 2016</t>
  </si>
  <si>
    <r>
      <t xml:space="preserve">Здание было спроектировано для функционирования без необходимости наружного освещения (которое включает в себя освещение здания, вывесок и входа)
</t>
    </r>
    <r>
      <rPr>
        <b/>
        <sz val="8"/>
        <rFont val="PT Sans"/>
        <family val="2"/>
        <charset val="204"/>
      </rPr>
      <t>ИЛИ</t>
    </r>
  </si>
  <si>
    <r>
      <t>В проекте используется инструмент оценки жизненного цикла для измерения воздействия от различных элементов здания.
Баллы присуждаются в соответствии с</t>
    </r>
    <r>
      <rPr>
        <i/>
        <sz val="8"/>
        <rFont val="PT Sans"/>
        <family val="2"/>
        <charset val="204"/>
      </rPr>
      <t xml:space="preserve"> Таблицей 41: Процент баллов, полученных в калькуляторе BREEAM Mat 01 </t>
    </r>
    <r>
      <rPr>
        <sz val="8"/>
        <rFont val="PT Sans"/>
        <family val="2"/>
        <charset val="204"/>
      </rPr>
      <t>Технического Руководства.</t>
    </r>
  </si>
  <si>
    <r>
      <rPr>
        <b/>
        <sz val="8"/>
        <rFont val="PT Sans"/>
        <family val="2"/>
        <charset val="204"/>
      </rPr>
      <t>Защита уязвимых частей здания от повреждений</t>
    </r>
    <r>
      <rPr>
        <sz val="8"/>
        <rFont val="PT Sans"/>
        <family val="2"/>
        <charset val="204"/>
      </rPr>
      <t xml:space="preserve">
Обозначены подходящие меры для обеспечения долговечности/защиты и внедрены эти решения для уязвимых мест здания. Защита конструкций вблизи зон передвижения.</t>
    </r>
  </si>
  <si>
    <r>
      <rPr>
        <b/>
        <sz val="8"/>
        <rFont val="PT Sans"/>
        <family val="2"/>
        <charset val="204"/>
      </rPr>
      <t>Защита открытых частей здания от разрушения материала</t>
    </r>
    <r>
      <rPr>
        <sz val="8"/>
        <rFont val="PT Sans"/>
        <family val="2"/>
        <charset val="204"/>
      </rPr>
      <t xml:space="preserve">
Обозначены и установлены для открытых частей здания подходящие меры для обеспечения долговечности/защиты. Н-р, использование более долговечных материалов</t>
    </r>
  </si>
  <si>
    <r>
      <rPr>
        <b/>
        <sz val="8"/>
        <rFont val="PT Sans"/>
        <family val="2"/>
        <charset val="204"/>
      </rPr>
      <t>ИЛИ</t>
    </r>
    <r>
      <rPr>
        <sz val="8"/>
        <rFont val="PT Sans"/>
        <family val="2"/>
        <charset val="204"/>
      </rPr>
      <t xml:space="preserve">
Прямое воздействие жизненного цикла CO2eq (Direct Effect Life Cycle CO2eq) ≤ 1000 кгCO2eq/кВт </t>
    </r>
  </si>
  <si>
    <r>
      <t xml:space="preserve">Наличие автоматического устройства обнаружения утечки хладагента; ИЛИ, встроенной в систему автоматической процедуры диагностики обнаружения утечки
</t>
    </r>
    <r>
      <rPr>
        <b/>
        <sz val="8"/>
        <rFont val="PT Sans"/>
        <family val="2"/>
        <charset val="204"/>
      </rPr>
      <t xml:space="preserve">ИЛИ
</t>
    </r>
    <r>
      <rPr>
        <sz val="8"/>
        <rFont val="PT Sans"/>
        <family val="2"/>
        <charset val="204"/>
      </rPr>
      <t>Способность системы автоматически изолировать и удерживать оставшийся хладагент в случае утечки</t>
    </r>
  </si>
  <si>
    <r>
      <t xml:space="preserve">Проведен анализ территории в радиусе 800 м от застройки, осутствуют чувствительные к шуму зоны/здания.
</t>
    </r>
    <r>
      <rPr>
        <b/>
        <sz val="8"/>
        <rFont val="PT Sans"/>
        <family val="2"/>
        <charset val="204"/>
      </rPr>
      <t>ИЛИ</t>
    </r>
  </si>
  <si>
    <t>реализованы 2 опции  одновременно</t>
  </si>
  <si>
    <t>Вопросы Заказчику</t>
  </si>
  <si>
    <t>Требования BREEAM</t>
  </si>
  <si>
    <t>Оценка выполнения</t>
  </si>
  <si>
    <t>да</t>
  </si>
  <si>
    <t>нет</t>
  </si>
  <si>
    <t>возможно</t>
  </si>
  <si>
    <t>Есть ли возможность провести детальный анализ стоимости жизненного цикла (LCC) в соответствии с ИСО 15686</t>
  </si>
  <si>
    <t>Есть ли возможность прописать в требованиях для Подрядчика участие BREEAM AP</t>
  </si>
  <si>
    <t>Будет ли прорабатываться схема ответственного строительства для работ Генподрядчика (например, ограничения проведения шумных работ и предупреждения о них, покрытие пыльных материалов, площадка для хранения жидкостей с опасными составляющими)</t>
  </si>
  <si>
    <t>Возможно ли собирать данные по цепочке поставок материалов и транспортировке отходов (первичная локация для материалов, конечная для отходов и тип используемого транспорта)?</t>
  </si>
  <si>
    <t>Есть ли возможность предоставить план приемки и передать его BREEAM специалисту по приемке для проверки?</t>
  </si>
  <si>
    <t>Есть ли возможность обеспечить постпроектное обслуживание здания и сбор информации о потреблении ресурсов в течение года после начала эксплуатации?</t>
  </si>
  <si>
    <t>Есть ли наружное освещение?</t>
  </si>
  <si>
    <t>Есть ли возможность провести встречу с участием эксперта по вопросам улучшения энергоэффективности систем охлаждения</t>
  </si>
  <si>
    <t>Есть ли возможность провести расчет эффективности  решений систем охлаждения</t>
  </si>
  <si>
    <t>Будет ли возможность произвести расчет выбросов парниковых газов от систем охлаждения</t>
  </si>
  <si>
    <t>Возможность проведения детального анализа энергоэффективности вертикального транспорта.
Есть ли возможность приобретения лифтов с маркировкой ISO 25745-2.</t>
  </si>
  <si>
    <t>Есть ли возможность внедрения решений по автоматизации лифто на этапе эксплуатации (например, работа лифтов в режиме ожидания в период не максимальных нагрузок)</t>
  </si>
  <si>
    <t>Будет ли возможность приобретать энергоэффективное технологическое оборудования:
- оборудование для кухнь и столовой (бытовые плиты, посудомоечные машины, холодильники, вытяжки)
- оборудование для офиса (компьютеры, принтеры)
- оборудование серверной</t>
  </si>
  <si>
    <t>Есть ли возможность снижать количество парковок если это потребуется по результатам расчета?</t>
  </si>
  <si>
    <t>Есть в здании сервисы, использующие воду (например, автомойка, полив территории)?
Возможно ли проработать вопрос сокращения водопотребления этими сервисами?</t>
  </si>
  <si>
    <t>Возможно ли внедрение решений для увеличения срока службы конструкций здания и элементов отделки за счет снижения потенциалльных повреждений/износа?</t>
  </si>
  <si>
    <t>Возможно ли повышение эффективности использования материалов (сократить отходы, спланировать закупки, оргназивать разумное использование остатков)?</t>
  </si>
  <si>
    <t>Возможно ли разработать план по организации строительных отходов (стимулирования их переработки и повторного использования) и внедрить его в деятельность подрядчика?</t>
  </si>
  <si>
    <t>Возможно ли выделить отдельное помещение для раздельного сбора и хранения отходов?
Образуется ли большиое количество определенных видов отходов, которые занимают много места и требуют прессовки? 
Образуется ли большое количество органических отходов?</t>
  </si>
  <si>
    <t>Возможно ли сделать типовую для всего здания отделку в показательном помещении?</t>
  </si>
  <si>
    <t>Проведена ли оценка климатических рисков? Возможно ли заложить в здании решения, которые снизят негативные воздействия на здание от изменения климата?</t>
  </si>
  <si>
    <t xml:space="preserve">Находились ли на участке до начала проекта строения и другие объекты? </t>
  </si>
  <si>
    <t>Есть ли на участке загрязненные земли?
Возможно ли их восстановление?</t>
  </si>
  <si>
    <t>Возможно ли привлечение специалиста для определения экологической ценности участка?</t>
  </si>
  <si>
    <t>Есть ли возможность сохранить экологически ценны составляющие участка?</t>
  </si>
  <si>
    <t>Будут ли проводиться действия для улучшения экологической ценности участка?</t>
  </si>
  <si>
    <t>Будут ли внедрены более 50%/75%/95% рекомендаций эколога по улучшению ценности участка?</t>
  </si>
  <si>
    <t>Будут ли внедрены решения для улучшения биоразнообразия на участке?</t>
  </si>
  <si>
    <t>Рекомендуется проверить соответствие требованиям BS EN 378:2008 (части 2 &amp; 3) или ISO 5149:201 для всех систем с электрокомпрессором.</t>
  </si>
  <si>
    <t xml:space="preserve">Возможно ли в системах охлаждения установка устройств для автоматического обнаружения утечек хладагентов? </t>
  </si>
  <si>
    <t>Есть ли возможность пригласить специалиста для оценки рисков наводнений и в зависимости от выявленных рисков принять решения?</t>
  </si>
  <si>
    <t>Есть ли возможность пригласить специалиста для оценки поверхностного стока и в последующим внедрить его рекомендации по дренажным системам?</t>
  </si>
  <si>
    <t>Можно ли внедрить решения по очистке поверхностного стока от специалист по оценке поверхностного стока?</t>
  </si>
  <si>
    <t>Можно ли снизить ночное световое загрязнение (не направлять приборы освещения вверх, автоматически отключать наружное освещение ночью, снизить ярность наружного освещения)</t>
  </si>
  <si>
    <t>Будет ли привлечек специализированный акустик и проведена оценка влияния шума на окружающую территоию и внедрены решения по снижению шума при высоком уровне шума?</t>
  </si>
  <si>
    <t>Внедрена BMS и установлены счетчики для контроля энергопотребления как минимум 90% годовой выработки каждым видом энергоресурса по определенным (на системы, которые потребляют менее 10% в год счетчик не нужен).</t>
  </si>
  <si>
    <t>Могут ли все деревосодержание материалы приобретаться из надежных источников (сертификат FSC)?</t>
  </si>
  <si>
    <t>Измерение/контроль потребления коммунальных услуг (utility consumption) на участке в течение строительства</t>
  </si>
  <si>
    <t>По опции 1 получены 15 баллов и EPRINC</t>
  </si>
  <si>
    <t>По опции 1 получены 15 баллов и EPRINC + процент энергии, получаемый от низкоуглеродных технологий:
80%-4 балла, 50% - 3 балла, 20%-2 балла, 10% - 1 балл</t>
  </si>
  <si>
    <r>
      <t>Энергомоделирование. Выполнены обязательные требования АШРАЕ 90.1-2013.
Рссчитан Коэффициент энергетической эффективности для Международных проектов нового строительства (EPRINC)
Сравнение полученного EPR</t>
    </r>
    <r>
      <rPr>
        <vertAlign val="subscript"/>
        <sz val="8"/>
        <rFont val="PT Sans"/>
        <family val="2"/>
        <charset val="204"/>
      </rPr>
      <t>INC</t>
    </r>
    <r>
      <rPr>
        <sz val="8"/>
        <rFont val="PT Sans"/>
        <family val="2"/>
        <charset val="204"/>
      </rPr>
      <t xml:space="preserve"> с контрольными параметрами, указанными в Техническом Руководстве.
Минимум 6 для Excellent и 10 для Outstanding</t>
    </r>
  </si>
  <si>
    <t>Проведены консультации с заинтересованными сторонами, участвующими в реализации проекта до разработки концепции (определение целей устойчивого развития и задач, участников, сроки, бюджет, ограничения, риски и пр.)</t>
  </si>
  <si>
    <t>Планируется ли проведение совещания-встречи с ключевыми участниками реализации проекта: 
- собственником здания;
- BREEAM консультантом;
- архитекторами, проектировщиками;
- строителями;
- представителями эксплуатирующей организации?</t>
  </si>
  <si>
    <t>Планируется ли проведение совещания-встречи с третьими заинтересованными сторонами: 
- специализированными экспертами (эксперты уникальных зданий);
- представителями местной администрации (района/города);
- будущими пользователями здания?</t>
  </si>
  <si>
    <t>Проведена консультация с заинтересованными сторонами - внедряются улучшения по теме устойчивого развития.
 1. Функциональность, качество строительства и влияние (включая эстетику);
 2. Предоставление внутренних и внешних объектов инфраструктуры (для будущих посетителей и сотрудников зданий);
 3. Управление и оперативные последствия;
 4. Последствия использования ресурсов технического 
обслуживания;
 5. Воздействие на местное сообщество, например, влияние на пробки и общ транспорт;
 6. Возможности для совместного использования помещений и инфраструктуры с сообществом;
 7. Соответствие нормативным требованиям;
 8. Инклюзивность и доступность;</t>
  </si>
  <si>
    <t>Есть ли возможность привлекать на все ключевые совещания по проекту специалиста с квалификацией BREEAM AP на этапе проектирования?</t>
  </si>
  <si>
    <t>Назначен специалист по устойчивому развитию BREEAM AP на этапе концепции.
Достижение целевых показателей на этапе ПД.</t>
  </si>
  <si>
    <t>Есть ли возможность провести анализ стоимости жизненного цикла (LCC) укрупненных компонентов здания в соответствии с ИСО 15686?</t>
  </si>
  <si>
    <t>Есть ли возможность привлекать на все ключевые совещания по проекту специалиста с квалификацией BREEAM AP на всех этапах проекта (в т.ч. строительство и ввод в эксплуатацию)?</t>
  </si>
  <si>
    <t>Возможно ли предоставить смету на девелопмент проекта, в т.ч. проектирование, строительство, ввод в эксплуатацию и затраты на другие услуги по сопровождению?</t>
  </si>
  <si>
    <t>Возможно ли предоставить подтверждение соблюдения законодательных требований по технике безопасности, охраны здоровья?</t>
  </si>
  <si>
    <t>Есть ли возможность предоставить подтверждение сертификации по ISO 14001 Генерального подрядчика?</t>
  </si>
  <si>
    <t>Генеральный подрядчик применяет соответствующую Систему Экологического Менеджмента ISO 14001, включающую в себя следующее:
- План по защите от строительного загрязнения. Отчеты (раз в 2 месяца);
- Инструкция для работников для ознакомления (пункты из Плана по защите от строительного загрязнения);
- Подтверждение проведение инструктажа;
- План подъезда и зоны разгрузки для компаний, доставляющих материалы;
- Жалобная книга;
- Информационная табличка-план с указанием расположения ближайшего отделения полиции и больницы (с отделением неотложной помощи);
- Журнал происшествий (Форма журнала утверждена Постановлением Минтруда от 24.10.2002 № 73 (Форма 9));
- Спецификация на светильник(и), работающие от энергии солнца (хотя бы 1 шт.). Фото работающего светильника;
- План эвакуации при пожарах и других ЧС;
- План участка с указанием:
- путей отвода вод (дренаж, колодцы-отстойники);
- ограждения (с подкопанным геотекстилем - silt-fence);
- зон для курения (не ближе 10 м от входов).</t>
  </si>
  <si>
    <t>Генеральный подрядчик использует продуманную схему строительства. (1 балл - 6  критериев в 4х разделах. 2 балла - все критерии в 4х разделах чек листа А1).</t>
  </si>
  <si>
    <t>Возможно ли собирать информацию по потреблению энергии и воды во время строительства?</t>
  </si>
  <si>
    <t>Подтверждение выполненных мероприятий независимым лицом с опытом 5 лет</t>
  </si>
  <si>
    <t>Есть ли возможность привлечь специалиста по BREEAM приемке для физической приемки систем на этапе сдачи объекта?</t>
  </si>
  <si>
    <t>Обследование при вводе в эксплуатацию фасада здания (building fabric), в том числе:
- тепловизионное обследование специалистом категории 2 согласно ISO 18436-7: 2014 или 6781-3: 2015; 
ИЛИ
- проверка герметичности по ISO 6781-3:2015, ISO 6781:1983, ISO 9972:2015 специалистом с аккредитацией ISO 17024.</t>
  </si>
  <si>
    <t>Возможно ли провести тепловизионное обследование специалистом категории 2 согласно ISO 18436-7: 2014 (или ISO 6781-3: 2015) или проверку герметичности по ISO 6781-3:2015, ISO 6781:1983, ISO 9972:2015 специалистом с аккредитацией ISO 17024?</t>
  </si>
  <si>
    <t xml:space="preserve"> - Разработано руководство пользователя до ввода в эксплуатацию;
 - Создан график обучающих курсов для людей, эксплуатирующих здание / управляющих зданием при сдаче проекта (at handover)</t>
  </si>
  <si>
    <t>Возможно ли составить руководство пользователя зданием (описание назначения и систем здания, документация по эксплуатации и ремонту систем, учеть обучение команды обслуживания здания)?</t>
  </si>
  <si>
    <t>Возможно ли провести сезонную приемку здания (через пол года после ввода здания в эксплуатацию - зима/лето)?</t>
  </si>
  <si>
    <t>Возможно ли провести анкетирование сотрудников по удовлетворенности зданием?</t>
  </si>
  <si>
    <t>Предусмотрен контроль бликов для пользователей здания:
- низкие навесы для окон, маркиза;
- римские шторы, жалюзи (пропускание света менее 10%);
- биоклиматическое проектирование;
- ламели снаружи</t>
  </si>
  <si>
    <t>Минимум в 80% площадей каждого вида помещений выполняется:
- атриумы - ср освещенность 300Лк, мин освещенность 210Лк для более 2650 часов в год;
- комнаты обучений и леций - ср освещенность 300Лк, мин освещенность 90Лк для более 2000 часов в год;
- занимаемые помещения, где люди проводят более 30мин в день - ср освещенность 300Лк, мин освещенность 90Лк для более 2000 часов в год.</t>
  </si>
  <si>
    <t>Возможно ли обеспечить высокочастотные балласты для приборов освещения или использовать только LED освещение?</t>
  </si>
  <si>
    <t>Есть ли возможность обеспечить отсутствие бликов  (прямых солнечных лучей / яркого естественного освещения), например установку жалюзей?</t>
  </si>
  <si>
    <t>Есть ли возможность провести оценку естественной освещенности с помощью ПО или расчетным методом?</t>
  </si>
  <si>
    <t>Есть ли возможность спроектировать здание со свободным доступом к качественным видам из окон на окружающую среду?</t>
  </si>
  <si>
    <t xml:space="preserve"> - Уровни внутреннего и наружного освещения, зонирование, а также регулировка освещения спроектированы в соответствии с  ЕN 12464-1:2011, ЕN 12464-2:2007 и ЕN 13201;
 - Равномерность освещения соответствует местным стандартам
 - Освещение спроектировано так, чтобы не образовывались блики и мерцание (н-р, ограничить яркость светильников, для аплайтинга ограничение яркости освещаемого потолка, для прямого света ограничить яркость освещения потолка и стен);
 - В офисах зонирование освещения спроектировано так, чтобы контроль осуществлялся индивидуально по зонам для не более четырех рабочих мест;
 - Индивидуальный контроль освещения в комнатах обучения, библиотек, местах отдыха, кафе.</t>
  </si>
  <si>
    <t>Есть ли возможно обеспечить пользовательский контроль освещения по раздельным зонам?</t>
  </si>
  <si>
    <t>Есть ли возможность исключить использование материалов, содержащих асбест?</t>
  </si>
  <si>
    <t>Есть ли возможность включить требование по разрабтке плана по управлению качеством воздуха во время строительства (для ген. порядчика)?</t>
  </si>
  <si>
    <t>Возможно ли учесть при проектировании следующие параметры:
- возможность регулирования вентиляции для помещений с переменным присутствием людей;
- установить фильтры F7;
- расположение вытяжных устройств, воздухозаборников на расстоянии более 10 м друг от друга и от источников внешнего загрязнения?</t>
  </si>
  <si>
    <t xml:space="preserve">Выполнен критерий 2 И
Уровни содержания формальдегида измерены после завершения строительства и должны быть ≤ 100 мг/ м³ за период 30 мин по ISO 16000-2 и ISO 16000-3.
Концентрация ЛОС после строительства, но до сдачи, не должна превышать 300 мг/ м³ за 8 часовой период в соответствие с ISO 16000-5 и ISO 16000-6 или ISO 16017-1.
Если уровни превышают указанные лимиты, то проектная группа подтверждает, что будут приняты меры в соответствии с планом управления качеством воздуха для снижения общей концентрации ЛОС и формальдегида до уровня ниже предельных значений.
</t>
  </si>
  <si>
    <t>Возможно ли учесть содержание ЛОС и формальдегидов при закупке строительных материалов?</t>
  </si>
  <si>
    <t>Возможно ли провести тестирование содержания формальдегидов и ЛОС в воздухе после завершения строительства?</t>
  </si>
  <si>
    <t>Планируется ли обеспечение естественной вентиляции в здании?</t>
  </si>
  <si>
    <t>Система вентиляции здания спроектирована так, чтобы иметь возможность обеспечения естественной вентиляции в занимаемых помещениях. Естественная вентиляция должна обеспечивать 2 варианта кратности воздухообмена: 
- Высокий уровень позволяет удалять запахи и предотвращать перегрев в летнее время;
- Нижний уровень обеспечивает свежий воздух без сквозняков. 
Площадь открываемого окна равна 5% от площади пола. Для помещений глубиной 7-15м обеспечить перекрестную вентиляцию. ИЛИ
Занимаемые людьми помещения должны иметь достаточную вытяжку, приток и кртность воздухообмена. Подтверждение  может быть достигнуто моделированием воздушных потоков.</t>
  </si>
  <si>
    <t>Будут ли учитываться и контролироваться  параметры комфорта микроклимата (например температура, влажность)</t>
  </si>
  <si>
    <t>Будут ли предусмотрены решения по адаптативности здания к климатическим изменениям?</t>
  </si>
  <si>
    <t>Предусматривается ли в здании тепловое зонирование и обеспечение температурного контроля по зонам?</t>
  </si>
  <si>
    <t>Есть ли возможность привлечь специалиста по акустике на ранних стадиях проектирования?</t>
  </si>
  <si>
    <t>Есть ли возможность провести акустический анализ помещений на этапе проектирования и фактическую проверку акустических характеристик после завершения строительства?</t>
  </si>
  <si>
    <t xml:space="preserve">Есть ли в здании помещения для выступлений, требующих анализа времени реверберации (например конференц-залы)? </t>
  </si>
  <si>
    <t>Есть ли возможность обеспечить безопасный доступ в здание пешеходам и велосипедистам?</t>
  </si>
  <si>
    <t>Есть ли возможность обеспечить комфортное пребывание людей с ограниченными возможностями на территории здания (например пандусы, шрифт Брайля)?</t>
  </si>
  <si>
    <t>Есть ли возможность провести оценку рисков природных катастроф и разработать план по смягчению их последствий?</t>
  </si>
  <si>
    <t>Есть ли возможность исключить риск микробного заражения воды при проектировании систем водоснабжения (и других систем, использующих воду) здания?</t>
  </si>
  <si>
    <t xml:space="preserve"> - Все системы водоснабжения здания спроектированы в соответствии с национальными практиками, надлежащим образом, чтобы минимизировать риск микробного заражения;
 - Там, где требуется увлажнение воздуха, устанавливается отказоустойчивая система увлажнения</t>
  </si>
  <si>
    <t>Есть ли возможность обеспечить свободный доступ к питьевой воде для пользователей здания?</t>
  </si>
  <si>
    <r>
      <rPr>
        <b/>
        <sz val="8"/>
        <color theme="1"/>
        <rFont val="PT Sans"/>
        <family val="2"/>
        <charset val="204"/>
      </rPr>
      <t>ИЛИ</t>
    </r>
    <r>
      <rPr>
        <sz val="8"/>
        <color theme="1"/>
        <rFont val="PT Sans"/>
        <family val="2"/>
        <charset val="204"/>
      </rPr>
      <t xml:space="preserve">
Применял ли квалифицированный инженер по энергомоделированию или аккредитованный профессионал Чеклист A5 (Checklist A5) из Технического Руководства для определения количества баллов к получению по данному вопросу и подтвердил, что все пункты, выбранные в Чеклисте A5 соответствуют типу здания и местным климатическим условиям в целях получения максимально 10 баллов из доступных?
Минимум 6 для Excellent и 10 для Outstanding</t>
    </r>
  </si>
  <si>
    <t>Есть ли возможность использовать решения пассивного проектирования:
- проработка теплоемкости конструкций
- решения по затенению и доступу солнечного света
- естественная вентиляция?</t>
  </si>
  <si>
    <t>Будут ли выполняться требования по светоотдаче наружных осветительных приборов?</t>
  </si>
  <si>
    <t>Будет ли измеряться энергопотребление отдельных функциональных зон с помощью счетчиков:
- офисы
- столовая?</t>
  </si>
  <si>
    <t>Планируется ли установка счетчиков на все источники энергии (тепло, элетричество, газ)?</t>
  </si>
  <si>
    <t>Возможно ли организовать встречу для проработки решений по улучшению энергоэффективности здания:
- оптизиация работ систем за счет автоматизации вентиляции, отопления для помещений где не постоянное присутствие людей (н-р, конференц зал)
- работа систем вентиляции и освещения по датчиками СО2
- использование систем рекуперации и рециркуляции
- использование в ограждающих конструкциях материалов низкой теплопроводности
- приобретение оборудования инженерных систем с высокими показателями энрегоэффективности
- плантруется ли установка солнечных панелей
- провести анализ возможности и окупаемости применения водородной энергетики
- возможность внедрения система использования энергии по запросу (demand response)?</t>
  </si>
  <si>
    <t>Возможно ли внедрить системы естественного охлаждения (например охлаждение испарением, охлаждение в ночное время)?</t>
  </si>
  <si>
    <t>Будут ли применяться технологии с низким или нулевым выбросом углерода (LZC technology)?</t>
  </si>
  <si>
    <t>Применяются технологии с низким или нулевым выбросом углерода (LZC technology) в соответствии с технико-экономическим исследованием, проведенным к завершению предпроектной стадии</t>
  </si>
  <si>
    <t xml:space="preserve"> - Анализ спроса на количество и размер лифтов, эскалаторов и траволаторов;
 - Наличие маркировки класса энергоэффективности по ISO 25745-2 или -3;
 - Использование регенеративных систем (у лифтов);
 - Указание энергопотребления</t>
  </si>
  <si>
    <t>Могут ли быть внедрены в проект следующие решения по альтернативному транспорту:
 - Развитие велосипедной инфраструктуры за территорией участка
- Согласование корретировки маршрутов для дополнительных остановок около проектируемого здания
- Внедорение электрозарядок 
 - Внедрение программы car sharing
 - Организация велопарковок, душевых, раздевалок?</t>
  </si>
  <si>
    <t>Выполнен критерий BREEAM максимальной вместимости парковки для типа здания/Индекса Доступности</t>
  </si>
  <si>
    <t>Определение % сокращения использования питьевой воды для бытовых нужд в здании. Минимум 1 для Good,  Very Good, Excellent и 2 для Outstanding.</t>
  </si>
  <si>
    <t>Возможна ли закупка водоэффективной сантехники и водопотребляющей бытовой техники (например, посудомойки)?</t>
  </si>
  <si>
    <t>Может ли быть установлена система обнаружения повышенного водопотребления?</t>
  </si>
  <si>
    <t>Критерий</t>
  </si>
  <si>
    <t>Название критерия</t>
  </si>
  <si>
    <t>Возможный балл</t>
  </si>
  <si>
    <t>Минимальные требования</t>
  </si>
  <si>
    <t>Вес критерия (возможный), %</t>
  </si>
  <si>
    <t>Полученный балл</t>
  </si>
  <si>
    <t>Полученный балл (возможный)</t>
  </si>
  <si>
    <t>Вес полученных критериев, %</t>
  </si>
  <si>
    <t>Возможно ли предоставить информацию по строительным материалам (качественные и количественные показатели), используемым на проекте (для проведения оценки жизненного цикла)?</t>
  </si>
  <si>
    <t>Есть ли возможность закупки материалов с EPD декларацией (Экологическая декларация продукции)?</t>
  </si>
  <si>
    <t>Обеспечить только сертифицированное дерево на проекте (FSC сертификация)?</t>
  </si>
  <si>
    <t>Будет ли проработан план устойчивых закупок и передан всем участникам строительства?</t>
  </si>
  <si>
    <t>Возможно ли внедрить процедуры по переработке/вторичному использованию минимум 5 групп строительных отходов.
Возможно ли обеспечить переработку/повторное использование более 50% объема строительных отходов?</t>
  </si>
  <si>
    <t>Есть ли возможность использовать в качестве заполнителей строительные отходы (например, вторичный щебень - переработанный бетонный бой) для неответственных конструкций (для бетона В20)?</t>
  </si>
  <si>
    <t>Предполагает ли здание изменения функциональных назначений отдельных зон?
Можно ли внедрить решения, упрощающие такие изменения (например, передвижные перегородки, легко передвигаемые элементы мебели)?</t>
  </si>
  <si>
    <t>Возможно ли использовать хладогенты с потенциалом разрушения озонового слоя равного 0?</t>
  </si>
  <si>
    <t>Есть ли источники выбросов оксида азота на территории здания (например, котельная)?</t>
  </si>
  <si>
    <t>MAN - Management
MAN - Менеджмент</t>
  </si>
  <si>
    <t>HEA - Health and wellbeing
HEA - Здоровье и благополучие</t>
  </si>
  <si>
    <t>ENE - Energy
ENE - Энергия</t>
  </si>
  <si>
    <t>TRA - Transport
TRA - Транспорт</t>
  </si>
  <si>
    <t>Сколько маршрутов общественного транспорта останавливаются в пределах пешей доступности (10 минут пешком)?
Есть ли внтурненний маршрутный транспорт?</t>
  </si>
  <si>
    <t>Какие сервисы есть в 5-7 минутной доступности (магазин, столовая, банк, аптека и др.)?</t>
  </si>
  <si>
    <t>WAT - Water
WAT - Вода</t>
  </si>
  <si>
    <t>Будет ли здание обслуживаться специальным автобусным маршрутом?</t>
  </si>
  <si>
    <r>
      <rPr>
        <b/>
        <sz val="8"/>
        <color theme="1"/>
        <rFont val="PT Sans"/>
        <family val="2"/>
        <charset val="204"/>
      </rPr>
      <t>З</t>
    </r>
    <r>
      <rPr>
        <sz val="8"/>
        <color theme="1"/>
        <rFont val="PT Sans"/>
        <family val="2"/>
        <charset val="204"/>
      </rPr>
      <t>дание должно обслуживаться специальным автобусным маршрутом (при непозможности достижения подкритериев 1-2)</t>
    </r>
  </si>
  <si>
    <t>Будет ли проведен анализ доступной транспортной инфраструктуры участка вокруг объекта?</t>
  </si>
  <si>
    <t>Все указанные счетчики должны иметь импульсный выходной сигнал</t>
  </si>
  <si>
    <t>Будут ли установлены счетчики для мониторинга водопотребления по функциональным зонам (столовая, офисная часть) и подлкючены к BMS?</t>
  </si>
  <si>
    <t>Возможно ли установить счетчики с импульсным выходным сигналом?</t>
  </si>
  <si>
    <t>Есть ли возможность связать все счетчики импульсов здания в единую систему управления?</t>
  </si>
  <si>
    <t>Будет ли предусмотрена система автоматического перекрытия воды (по времени, объему, присутствию, централизованно)?</t>
  </si>
  <si>
    <t>Достигнуто ли значительное сокращение спроса на воду на технологические нужды, полив, бассейн, автомойка и др?
Орошение: капельное зониронное, включающее датчики влажности; очищенная дождевая вода</t>
  </si>
  <si>
    <t>MAT - Materials
MAT - Материалы</t>
  </si>
  <si>
    <t>Будут ли преобретаться материалы с подтверждение надежных источников (аналог FSC для дерева)?</t>
  </si>
  <si>
    <t>Возможно ли предусмотреть меры по минимизации попадания неопасных отходов на полигоны?</t>
  </si>
  <si>
    <t>Общий планируемый % используемых материалов для переработки или вторичного использования составляет минимум 25%.
(либо отходы строительства и демонтажа, либо переработанные заполнители, такие как переработанное стекло, пластик, шлаки, зола, отходы фарфоровой глины и т. п.)</t>
  </si>
  <si>
    <t>LE - Land use and ecology
LE - Использование земли и экология</t>
  </si>
  <si>
    <t>Возможно ли внедрить минимум половину рекомендаций квалифицированного эколога на этапе строительства?</t>
  </si>
  <si>
    <t>POL - Pollution
POL - Загрязнение</t>
  </si>
  <si>
    <t>Назначен квалифицированный эколог для контроля/уменьшения воздействий от деятельности на участке, защите экологии</t>
  </si>
  <si>
    <t>или 1</t>
  </si>
  <si>
    <t>или 10</t>
  </si>
  <si>
    <r>
      <t>Индекс Доступности общественного транспорта для оцениваемого здания (accessibility index - AI):
Баллы присуждаются в соответствии с</t>
    </r>
    <r>
      <rPr>
        <i/>
        <sz val="8"/>
        <rFont val="PT Sans"/>
        <family val="2"/>
        <charset val="204"/>
      </rPr>
      <t xml:space="preserve"> Таблицей 30 в зависимости от кол-ва остановок общ транспорта в час. Остановка </t>
    </r>
    <r>
      <rPr>
        <sz val="8"/>
        <rFont val="PT Sans"/>
        <family val="2"/>
        <charset val="204"/>
      </rPr>
      <t xml:space="preserve">автобуса должна находится в пределах 650м от входа по безопасному пешеходному пути, остановка трамвая соответственно 1000м
</t>
    </r>
    <r>
      <rPr>
        <b/>
        <sz val="8"/>
        <rFont val="PT Sans"/>
        <family val="2"/>
        <charset val="204"/>
      </rPr>
      <t>ИЛИ</t>
    </r>
  </si>
  <si>
    <t>Будет ли назначен квалифицированный эколог до для контроля воздействий на участке?</t>
  </si>
  <si>
    <t>Внедрены основные рекомендации квалифицированного эколога на этапе строительства (минимум 50% рекомендаций внедрено)</t>
  </si>
  <si>
    <t>Назначен квалифицированный эколог до утверждения ТЗ на проектирование для составления отчета по улучшению и защите экологии участка</t>
  </si>
  <si>
    <t>Защищены от воздействия все зоны, окружающие строительную площадку/находящиеся в пределах строительного участка, которые имеют экологическую ценность</t>
  </si>
  <si>
    <t xml:space="preserve">Составлен план по управлению ландшафтом и естественной средой обитания, охватывающий, по крайней мере, первые пять лет после завершения строительства (project completion), в соответствии с необходимыми стандартами </t>
  </si>
  <si>
    <t>Есть ли возможность составить план по управлению ландшафтом и естественной средой обитания, охватывающий, по крайней мере, первые пять лет после завершения строительства ?</t>
  </si>
  <si>
    <t>Оценка риска наводнения, оценка цокольного этажа здания и точек доступа в здание осуществлена специалистом?</t>
  </si>
  <si>
    <t>Есть ли возможность предоставить информацию о всех системах, использующих хладагенты (типы хладагентов, объемы заправки, срок жизни оборудования)?</t>
  </si>
  <si>
    <t>Назначен соответствующий консультант для того, чтобы выяснить, продемонстрировать и/или  подтвердить решения по поверхностному стоку</t>
  </si>
  <si>
    <t>Матрица требований BREEAM NC Int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</si>
</sst>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0"/>
      <name val="PT Sans"/>
      <family val="2"/>
      <charset val="204"/>
    </font>
    <font>
      <sz val="8"/>
      <color rgb="FF000000"/>
      <name val="PT Sans"/>
      <family val="2"/>
      <charset val="204"/>
    </font>
    <font>
      <sz val="8"/>
      <color theme="1"/>
      <name val="PT Sans"/>
      <family val="2"/>
      <charset val="204"/>
    </font>
    <font>
      <sz val="8"/>
      <name val="PT Sans"/>
      <family val="2"/>
      <charset val="204"/>
    </font>
    <font>
      <i/>
      <sz val="8"/>
      <color theme="1"/>
      <name val="PT Sans"/>
      <family val="2"/>
      <charset val="204"/>
    </font>
    <font>
      <b/>
      <sz val="8"/>
      <color theme="1"/>
      <name val="PT Sans"/>
      <family val="2"/>
      <charset val="204"/>
    </font>
    <font>
      <b/>
      <sz val="8"/>
      <color rgb="FF000000"/>
      <name val="PT Sans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PT Sans"/>
      <family val="2"/>
      <charset val="204"/>
    </font>
    <font>
      <sz val="10"/>
      <name val="Arial"/>
      <family val="2"/>
    </font>
    <font>
      <sz val="8"/>
      <color rgb="FF2C2C2E"/>
      <name val="Arial"/>
      <family val="2"/>
      <charset val="204"/>
    </font>
    <font>
      <b/>
      <sz val="8"/>
      <name val="PT Sans"/>
      <family val="2"/>
      <charset val="204"/>
    </font>
    <font>
      <vertAlign val="subscript"/>
      <sz val="8"/>
      <name val="PT Sans"/>
      <family val="2"/>
      <charset val="204"/>
    </font>
    <font>
      <i/>
      <sz val="8"/>
      <name val="PT Sans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1B603D"/>
        <bgColor indexed="64"/>
      </patternFill>
    </fill>
    <fill>
      <patternFill patternType="solid">
        <fgColor rgb="FF00AB6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B603D"/>
        <bgColor rgb="FF1B603D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2" fillId="0" borderId="0"/>
    <xf numFmtId="0" fontId="1" fillId="0" borderId="0"/>
  </cellStyleXfs>
  <cellXfs count="10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43" fontId="8" fillId="3" borderId="1" xfId="2" applyFont="1" applyFill="1" applyBorder="1" applyAlignment="1">
      <alignment horizontal="left" vertical="center"/>
    </xf>
    <xf numFmtId="43" fontId="3" fillId="3" borderId="1" xfId="2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10" fontId="5" fillId="5" borderId="1" xfId="0" applyNumberFormat="1" applyFont="1" applyFill="1" applyBorder="1" applyAlignment="1">
      <alignment horizontal="left" vertical="center" wrapText="1"/>
    </xf>
    <xf numFmtId="10" fontId="5" fillId="5" borderId="2" xfId="0" applyNumberFormat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49" fontId="3" fillId="4" borderId="4" xfId="1" applyNumberFormat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5" fillId="6" borderId="5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left" vertical="center"/>
    </xf>
    <xf numFmtId="43" fontId="3" fillId="3" borderId="1" xfId="2" applyNumberFormat="1" applyFont="1" applyFill="1" applyBorder="1" applyAlignment="1">
      <alignment horizontal="left" vertical="center"/>
    </xf>
    <xf numFmtId="164" fontId="8" fillId="3" borderId="1" xfId="2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5" fillId="10" borderId="1" xfId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4" fillId="0" borderId="0" xfId="2" applyNumberFormat="1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2" fontId="3" fillId="5" borderId="1" xfId="2" applyNumberFormat="1" applyFont="1" applyFill="1" applyBorder="1" applyAlignment="1">
      <alignment horizontal="left" vertical="center"/>
    </xf>
    <xf numFmtId="2" fontId="3" fillId="0" borderId="1" xfId="2" applyNumberFormat="1" applyFont="1" applyFill="1" applyBorder="1" applyAlignment="1">
      <alignment horizontal="left" vertical="center"/>
    </xf>
    <xf numFmtId="2" fontId="8" fillId="3" borderId="1" xfId="2" applyNumberFormat="1" applyFont="1" applyFill="1" applyBorder="1" applyAlignment="1">
      <alignment horizontal="left" vertical="center"/>
    </xf>
    <xf numFmtId="2" fontId="4" fillId="0" borderId="0" xfId="2" applyNumberFormat="1" applyFont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1" fontId="3" fillId="3" borderId="1" xfId="2" applyNumberFormat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2" applyNumberFormat="1" applyFont="1" applyFill="1" applyBorder="1" applyAlignment="1">
      <alignment horizontal="center" vertical="center" wrapText="1"/>
    </xf>
    <xf numFmtId="2" fontId="2" fillId="2" borderId="11" xfId="2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5">
    <cellStyle name="Normal 2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Финансовый" xfId="2" builtinId="3"/>
  </cellStyles>
  <dxfs count="36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A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321734</xdr:colOff>
      <xdr:row>51</xdr:row>
      <xdr:rowOff>42333</xdr:rowOff>
    </xdr:from>
    <xdr:to>
      <xdr:col>21</xdr:col>
      <xdr:colOff>240967</xdr:colOff>
      <xdr:row>55</xdr:row>
      <xdr:rowOff>531066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C2BC1C4-BB1C-4126-867C-949D2DE62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5817" y="44037250"/>
          <a:ext cx="4102357" cy="5159375"/>
        </a:xfrm>
        <a:prstGeom prst="rect">
          <a:avLst/>
        </a:prstGeom>
      </xdr:spPr>
    </xdr:pic>
    <xdr:clientData/>
  </xdr:twoCellAnchor>
  <xdr:twoCellAnchor editAs="oneCell">
    <xdr:from>
      <xdr:col>15</xdr:col>
      <xdr:colOff>169334</xdr:colOff>
      <xdr:row>59</xdr:row>
      <xdr:rowOff>10584</xdr:rowOff>
    </xdr:from>
    <xdr:to>
      <xdr:col>24</xdr:col>
      <xdr:colOff>626527</xdr:colOff>
      <xdr:row>66</xdr:row>
      <xdr:rowOff>1022631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CAFDE82-D893-4A83-BDCE-D2CCC3C0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7834" y="56112834"/>
          <a:ext cx="5904762" cy="37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63;&#1077;&#1082;%20&#1083;&#1080;&#1089;&#1090;&#1099;%20LEED%20BREEAM/Pre-assessment%20estimator%20(examples)/BREEAM_International_NC_2013_Pre_Assessment_Estimator_v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Details"/>
      <sheetName val="Simple Scoring Approach"/>
      <sheetName val="Detailed Scoring Approach"/>
      <sheetName val="Assessment Data"/>
      <sheetName val="Assessment References"/>
      <sheetName val="Ene01 Calibrators - Domestic"/>
      <sheetName val="Summary of Building Performance"/>
      <sheetName val="Version Control"/>
    </sheetNames>
    <sheetDataSet>
      <sheetData sheetId="0">
        <row r="18">
          <cell r="J18" t="str">
            <v>Please select:</v>
          </cell>
        </row>
        <row r="138">
          <cell r="Z138" t="str">
            <v>Simple approach - Manually enter the number of credits achieved for each BREEAM issue (see ‘Simple Scoring Approach’ tab)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H161"/>
  <sheetViews>
    <sheetView showZeros="0" view="pageBreakPreview" zoomScale="70" zoomScaleNormal="115" zoomScaleSheetLayoutView="70" workbookViewId="0">
      <pane ySplit="6" topLeftCell="A52" activePane="bottomLeft" state="frozenSplit"/>
      <selection activeCell="C118" sqref="C118"/>
      <selection pane="bottomLeft" activeCell="A68" sqref="A68:XFD68"/>
    </sheetView>
  </sheetViews>
  <sheetFormatPr defaultColWidth="8.7265625" defaultRowHeight="10.5" outlineLevelRow="2" outlineLevelCol="1" x14ac:dyDescent="0.35"/>
  <cols>
    <col min="1" max="1" width="10" style="68" customWidth="1"/>
    <col min="2" max="2" width="7.81640625" style="3" customWidth="1"/>
    <col min="3" max="3" width="23" style="3" customWidth="1"/>
    <col min="4" max="4" width="59" style="4" customWidth="1"/>
    <col min="5" max="5" width="42.26953125" style="4" customWidth="1"/>
    <col min="6" max="6" width="10.26953125" style="3" customWidth="1"/>
    <col min="7" max="7" width="9.7265625" style="3" customWidth="1"/>
    <col min="8" max="10" width="9.7265625" style="3" hidden="1" customWidth="1" outlineLevel="1"/>
    <col min="11" max="11" width="9.81640625" style="72" hidden="1" customWidth="1" outlineLevel="1"/>
    <col min="12" max="12" width="9.453125" style="3" hidden="1" customWidth="1" outlineLevel="1"/>
    <col min="13" max="13" width="9.81640625" style="3" hidden="1" customWidth="1" outlineLevel="1"/>
    <col min="14" max="14" width="10.453125" style="79" hidden="1" customWidth="1" outlineLevel="1"/>
    <col min="15" max="15" width="10" style="3" customWidth="1" collapsed="1"/>
    <col min="16" max="16" width="8.7265625" style="3"/>
    <col min="17" max="17" width="7.26953125" style="3" customWidth="1"/>
    <col min="18" max="18" width="8.7265625" style="3"/>
    <col min="19" max="19" width="9" style="3" customWidth="1"/>
    <col min="20" max="20" width="8.7265625" style="3"/>
    <col min="21" max="21" width="6.7265625" style="3" customWidth="1"/>
    <col min="22" max="22" width="8.7265625" style="3"/>
    <col min="23" max="23" width="9.26953125" style="3" customWidth="1"/>
    <col min="24" max="24" width="9.54296875" style="3" customWidth="1"/>
    <col min="25" max="25" width="9.81640625" style="3" customWidth="1"/>
    <col min="26" max="16384" width="8.7265625" style="3"/>
  </cols>
  <sheetData>
    <row r="1" spans="1:34" x14ac:dyDescent="0.35">
      <c r="A1" s="2" t="s">
        <v>372</v>
      </c>
    </row>
    <row r="2" spans="1:34" ht="21" x14ac:dyDescent="0.35">
      <c r="C2" s="3" t="s">
        <v>277</v>
      </c>
      <c r="O2" s="5" t="s">
        <v>266</v>
      </c>
      <c r="P2" s="6" t="s">
        <v>18</v>
      </c>
      <c r="Q2" s="6" t="s">
        <v>168</v>
      </c>
      <c r="R2" s="6" t="s">
        <v>1</v>
      </c>
      <c r="S2" s="6" t="s">
        <v>2</v>
      </c>
      <c r="T2" s="6" t="s">
        <v>3</v>
      </c>
      <c r="U2" s="6" t="s">
        <v>4</v>
      </c>
      <c r="V2" s="6" t="s">
        <v>5</v>
      </c>
      <c r="W2" s="6" t="s">
        <v>169</v>
      </c>
      <c r="X2" s="6" t="s">
        <v>170</v>
      </c>
      <c r="Y2" s="6" t="s">
        <v>171</v>
      </c>
      <c r="Z2" s="6" t="s">
        <v>265</v>
      </c>
    </row>
    <row r="3" spans="1:34" x14ac:dyDescent="0.35">
      <c r="C3" s="3" t="s">
        <v>291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4" s="59" customFormat="1" x14ac:dyDescent="0.35">
      <c r="A4" s="99" t="s">
        <v>493</v>
      </c>
      <c r="B4" s="99" t="s">
        <v>367</v>
      </c>
      <c r="C4" s="99" t="s">
        <v>494</v>
      </c>
      <c r="D4" s="99" t="s">
        <v>382</v>
      </c>
      <c r="E4" s="99" t="s">
        <v>381</v>
      </c>
      <c r="F4" s="99" t="s">
        <v>496</v>
      </c>
      <c r="G4" s="101" t="s">
        <v>495</v>
      </c>
      <c r="H4" s="96" t="s">
        <v>383</v>
      </c>
      <c r="I4" s="97"/>
      <c r="J4" s="98"/>
      <c r="K4" s="90" t="s">
        <v>497</v>
      </c>
      <c r="L4" s="92" t="s">
        <v>498</v>
      </c>
      <c r="M4" s="92" t="s">
        <v>499</v>
      </c>
      <c r="N4" s="94" t="s">
        <v>500</v>
      </c>
      <c r="O4" s="57" t="s">
        <v>224</v>
      </c>
      <c r="P4" s="58">
        <v>11.11</v>
      </c>
      <c r="Q4" s="58">
        <v>15.19</v>
      </c>
      <c r="R4" s="58">
        <v>17.010000000000002</v>
      </c>
      <c r="S4" s="58">
        <v>4.25</v>
      </c>
      <c r="T4" s="58">
        <v>6.07</v>
      </c>
      <c r="U4" s="58">
        <v>10.53</v>
      </c>
      <c r="V4" s="58">
        <v>9.7200000000000006</v>
      </c>
      <c r="W4" s="58">
        <v>13.97</v>
      </c>
      <c r="X4" s="58">
        <v>12.15</v>
      </c>
      <c r="Y4" s="58">
        <v>10</v>
      </c>
      <c r="Z4" s="58">
        <f>SUM(P4:Y4)</f>
        <v>110</v>
      </c>
    </row>
    <row r="5" spans="1:34" s="59" customFormat="1" ht="30.75" customHeight="1" x14ac:dyDescent="0.35">
      <c r="A5" s="100"/>
      <c r="B5" s="100"/>
      <c r="C5" s="100"/>
      <c r="D5" s="100"/>
      <c r="E5" s="100"/>
      <c r="F5" s="100"/>
      <c r="G5" s="102"/>
      <c r="H5" s="1" t="s">
        <v>384</v>
      </c>
      <c r="I5" s="7" t="s">
        <v>386</v>
      </c>
      <c r="J5" s="8" t="s">
        <v>385</v>
      </c>
      <c r="K5" s="91"/>
      <c r="L5" s="93"/>
      <c r="M5" s="93"/>
      <c r="N5" s="95"/>
      <c r="O5" s="57" t="s">
        <v>267</v>
      </c>
      <c r="P5" s="60">
        <f>G7</f>
        <v>21</v>
      </c>
      <c r="Q5" s="61">
        <f>G42</f>
        <v>18</v>
      </c>
      <c r="R5" s="61">
        <f>G66</f>
        <v>29</v>
      </c>
      <c r="S5" s="61">
        <f>G82</f>
        <v>11</v>
      </c>
      <c r="T5" s="61">
        <f>G89</f>
        <v>9</v>
      </c>
      <c r="U5" s="61">
        <f>G98</f>
        <v>12</v>
      </c>
      <c r="V5" s="61">
        <f>G107</f>
        <v>8</v>
      </c>
      <c r="W5" s="61">
        <f>G116</f>
        <v>10</v>
      </c>
      <c r="X5" s="61">
        <f>G127</f>
        <v>13</v>
      </c>
      <c r="Y5" s="60">
        <f>G144</f>
        <v>20</v>
      </c>
      <c r="Z5" s="62">
        <f>SUM(P5:Y5)</f>
        <v>151</v>
      </c>
    </row>
    <row r="6" spans="1:34" x14ac:dyDescent="0.35">
      <c r="A6" s="1" t="s">
        <v>355</v>
      </c>
      <c r="B6" s="1" t="s">
        <v>356</v>
      </c>
      <c r="C6" s="1" t="s">
        <v>357</v>
      </c>
      <c r="D6" s="1" t="s">
        <v>358</v>
      </c>
      <c r="E6" s="1" t="s">
        <v>359</v>
      </c>
      <c r="F6" s="1" t="s">
        <v>360</v>
      </c>
      <c r="G6" s="1" t="s">
        <v>361</v>
      </c>
      <c r="H6" s="1" t="s">
        <v>362</v>
      </c>
      <c r="I6" s="1" t="s">
        <v>363</v>
      </c>
      <c r="J6" s="1" t="s">
        <v>364</v>
      </c>
      <c r="K6" s="73" t="s">
        <v>365</v>
      </c>
      <c r="L6" s="1" t="s">
        <v>369</v>
      </c>
      <c r="M6" s="1" t="s">
        <v>370</v>
      </c>
      <c r="N6" s="80" t="s">
        <v>371</v>
      </c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1" x14ac:dyDescent="0.35">
      <c r="A7" s="69"/>
      <c r="B7" s="12"/>
      <c r="C7" s="67" t="s">
        <v>510</v>
      </c>
      <c r="D7" s="14"/>
      <c r="E7" s="14"/>
      <c r="F7" s="13"/>
      <c r="G7" s="13">
        <f>SUM(G8:G41)</f>
        <v>21</v>
      </c>
      <c r="H7" s="13"/>
      <c r="I7" s="13"/>
      <c r="J7" s="13"/>
      <c r="K7" s="78">
        <f>SUM(K8:K38)</f>
        <v>9.5228571428571396</v>
      </c>
      <c r="L7" s="13">
        <f>SUM(L8:L41)</f>
        <v>14</v>
      </c>
      <c r="M7" s="13">
        <f>SUM(M8:M41)</f>
        <v>19</v>
      </c>
      <c r="N7" s="81">
        <f>SUM(N8:N41)</f>
        <v>7.4066666666666636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73.5" outlineLevel="1" x14ac:dyDescent="0.35">
      <c r="A8" s="18" t="s">
        <v>20</v>
      </c>
      <c r="B8" s="17"/>
      <c r="C8" s="18" t="s">
        <v>21</v>
      </c>
      <c r="D8" s="19" t="s">
        <v>428</v>
      </c>
      <c r="E8" s="20" t="s">
        <v>429</v>
      </c>
      <c r="F8" s="21"/>
      <c r="G8" s="22">
        <v>1</v>
      </c>
      <c r="H8" s="22">
        <v>1</v>
      </c>
      <c r="I8" s="22"/>
      <c r="J8" s="22"/>
      <c r="K8" s="76">
        <f>IFERROR(G8/$P$5*$P$4, "" )</f>
        <v>0.52904761904761899</v>
      </c>
      <c r="L8" s="22">
        <f>IF( H8="", "", H8)</f>
        <v>1</v>
      </c>
      <c r="M8" s="22">
        <f>IF(AND(H8="",I8=""),"",H8+I8)</f>
        <v>1</v>
      </c>
      <c r="N8" s="76">
        <f>IF(L8="","",L8/$P$5*$P$4)</f>
        <v>0.52904761904761899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7.5" outlineLevel="1" x14ac:dyDescent="0.35">
      <c r="A9" s="18" t="s">
        <v>22</v>
      </c>
      <c r="B9" s="17"/>
      <c r="C9" s="18" t="s">
        <v>21</v>
      </c>
      <c r="D9" s="19" t="s">
        <v>431</v>
      </c>
      <c r="E9" s="20" t="s">
        <v>430</v>
      </c>
      <c r="F9" s="21"/>
      <c r="G9" s="22">
        <v>1</v>
      </c>
      <c r="H9" s="22">
        <v>1</v>
      </c>
      <c r="I9" s="22"/>
      <c r="J9" s="22"/>
      <c r="K9" s="76">
        <f t="shared" ref="K9:K41" si="0">IFERROR(G9/$P$5*$P$4, "" )</f>
        <v>0.52904761904761899</v>
      </c>
      <c r="L9" s="22">
        <f t="shared" ref="L9:L41" si="1">IF( H9="", "", H9)</f>
        <v>1</v>
      </c>
      <c r="M9" s="22">
        <f t="shared" ref="M9:M41" si="2">IF(AND(H9="",I9=""),"",H9+I9)</f>
        <v>1</v>
      </c>
      <c r="N9" s="76">
        <f t="shared" ref="N9:N41" si="3">IF(L9="","",L9/$P$5*$P$4)</f>
        <v>0.52904761904761899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42" outlineLevel="1" x14ac:dyDescent="0.35">
      <c r="A10" s="18" t="s">
        <v>23</v>
      </c>
      <c r="B10" s="17"/>
      <c r="C10" s="18" t="s">
        <v>308</v>
      </c>
      <c r="D10" s="19" t="s">
        <v>433</v>
      </c>
      <c r="E10" s="20" t="s">
        <v>432</v>
      </c>
      <c r="F10" s="21"/>
      <c r="G10" s="22">
        <v>1</v>
      </c>
      <c r="H10" s="22">
        <v>1</v>
      </c>
      <c r="I10" s="22"/>
      <c r="J10" s="22"/>
      <c r="K10" s="76">
        <f t="shared" si="0"/>
        <v>0.52904761904761899</v>
      </c>
      <c r="L10" s="22">
        <f t="shared" si="1"/>
        <v>1</v>
      </c>
      <c r="M10" s="22">
        <f t="shared" si="2"/>
        <v>1</v>
      </c>
      <c r="N10" s="76">
        <f t="shared" si="3"/>
        <v>0.52904761904761899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42" outlineLevel="1" x14ac:dyDescent="0.35">
      <c r="A11" s="18" t="s">
        <v>24</v>
      </c>
      <c r="B11" s="17"/>
      <c r="C11" s="18" t="s">
        <v>25</v>
      </c>
      <c r="D11" s="19" t="s">
        <v>314</v>
      </c>
      <c r="E11" s="20" t="s">
        <v>435</v>
      </c>
      <c r="F11" s="21"/>
      <c r="G11" s="22">
        <v>1</v>
      </c>
      <c r="H11" s="22">
        <v>1</v>
      </c>
      <c r="I11" s="22"/>
      <c r="J11" s="22"/>
      <c r="K11" s="76">
        <f t="shared" si="0"/>
        <v>0.52904761904761899</v>
      </c>
      <c r="L11" s="22">
        <f t="shared" si="1"/>
        <v>1</v>
      </c>
      <c r="M11" s="22">
        <f t="shared" si="2"/>
        <v>1</v>
      </c>
      <c r="N11" s="76">
        <f t="shared" si="3"/>
        <v>0.52904761904761899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31.5" outlineLevel="2" x14ac:dyDescent="0.35">
      <c r="A12" s="18" t="s">
        <v>172</v>
      </c>
      <c r="B12" s="18" t="s">
        <v>368</v>
      </c>
      <c r="C12" s="18" t="s">
        <v>173</v>
      </c>
      <c r="D12" s="25" t="s">
        <v>309</v>
      </c>
      <c r="E12" s="24" t="s">
        <v>387</v>
      </c>
      <c r="F12" s="21"/>
      <c r="G12" s="25">
        <v>2</v>
      </c>
      <c r="H12" s="25">
        <v>0</v>
      </c>
      <c r="I12" s="25">
        <v>2</v>
      </c>
      <c r="J12" s="25"/>
      <c r="K12" s="76">
        <f t="shared" si="0"/>
        <v>1.058095238095238</v>
      </c>
      <c r="L12" s="22">
        <f t="shared" si="1"/>
        <v>0</v>
      </c>
      <c r="M12" s="22">
        <f t="shared" si="2"/>
        <v>2</v>
      </c>
      <c r="N12" s="76">
        <f t="shared" si="3"/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42" outlineLevel="1" x14ac:dyDescent="0.35">
      <c r="A13" s="18" t="s">
        <v>174</v>
      </c>
      <c r="B13" s="18"/>
      <c r="C13" s="18" t="s">
        <v>175</v>
      </c>
      <c r="D13" s="23" t="s">
        <v>352</v>
      </c>
      <c r="E13" s="24" t="s">
        <v>434</v>
      </c>
      <c r="F13" s="21"/>
      <c r="G13" s="25">
        <v>1</v>
      </c>
      <c r="H13" s="25"/>
      <c r="I13" s="25">
        <v>1</v>
      </c>
      <c r="J13" s="25"/>
      <c r="K13" s="76">
        <f t="shared" si="0"/>
        <v>0.52904761904761899</v>
      </c>
      <c r="L13" s="22" t="str">
        <f t="shared" si="1"/>
        <v/>
      </c>
      <c r="M13" s="22">
        <f t="shared" si="2"/>
        <v>1</v>
      </c>
      <c r="N13" s="76" t="str">
        <f t="shared" si="3"/>
        <v/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52.5" outlineLevel="1" x14ac:dyDescent="0.35">
      <c r="A14" s="70" t="s">
        <v>26</v>
      </c>
      <c r="B14" s="17"/>
      <c r="C14" s="18" t="s">
        <v>27</v>
      </c>
      <c r="D14" s="19" t="s">
        <v>310</v>
      </c>
      <c r="E14" s="20" t="s">
        <v>436</v>
      </c>
      <c r="F14" s="21"/>
      <c r="G14" s="22">
        <v>1</v>
      </c>
      <c r="H14" s="22">
        <v>1</v>
      </c>
      <c r="I14" s="22"/>
      <c r="J14" s="22"/>
      <c r="K14" s="76">
        <f t="shared" si="0"/>
        <v>0.52904761904761899</v>
      </c>
      <c r="L14" s="22">
        <f t="shared" si="1"/>
        <v>1</v>
      </c>
      <c r="M14" s="22">
        <f t="shared" si="2"/>
        <v>1</v>
      </c>
      <c r="N14" s="76">
        <f t="shared" si="3"/>
        <v>0.52904761904761899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1" customFormat="1" ht="31.5" outlineLevel="1" x14ac:dyDescent="0.35">
      <c r="A15" s="18" t="s">
        <v>28</v>
      </c>
      <c r="B15" s="17"/>
      <c r="C15" s="18" t="s">
        <v>29</v>
      </c>
      <c r="D15" s="19" t="s">
        <v>311</v>
      </c>
      <c r="E15" s="19" t="s">
        <v>423</v>
      </c>
      <c r="F15" s="21" t="s">
        <v>282</v>
      </c>
      <c r="G15" s="22" t="s">
        <v>155</v>
      </c>
      <c r="H15" s="22"/>
      <c r="I15" s="22"/>
      <c r="J15" s="22"/>
      <c r="K15" s="76" t="str">
        <f t="shared" si="0"/>
        <v/>
      </c>
      <c r="L15" s="22" t="str">
        <f t="shared" si="1"/>
        <v/>
      </c>
      <c r="M15" s="22" t="str">
        <f t="shared" si="2"/>
        <v/>
      </c>
      <c r="N15" s="76" t="str">
        <f t="shared" si="3"/>
        <v/>
      </c>
    </row>
    <row r="16" spans="1:34" s="11" customFormat="1" ht="52.5" outlineLevel="1" x14ac:dyDescent="0.35">
      <c r="A16" s="18" t="s">
        <v>30</v>
      </c>
      <c r="B16" s="17"/>
      <c r="C16" s="18" t="s">
        <v>31</v>
      </c>
      <c r="D16" s="19" t="s">
        <v>312</v>
      </c>
      <c r="E16" s="20" t="s">
        <v>437</v>
      </c>
      <c r="F16" s="21" t="s">
        <v>282</v>
      </c>
      <c r="G16" s="22" t="s">
        <v>155</v>
      </c>
      <c r="H16" s="22"/>
      <c r="I16" s="22"/>
      <c r="J16" s="22"/>
      <c r="K16" s="76" t="str">
        <f t="shared" si="0"/>
        <v/>
      </c>
      <c r="L16" s="22" t="str">
        <f t="shared" si="1"/>
        <v/>
      </c>
      <c r="M16" s="22" t="str">
        <f t="shared" si="2"/>
        <v/>
      </c>
      <c r="N16" s="76" t="str">
        <f t="shared" si="3"/>
        <v/>
      </c>
    </row>
    <row r="17" spans="1:17" s="11" customFormat="1" ht="241.5" outlineLevel="1" x14ac:dyDescent="0.35">
      <c r="A17" s="18" t="s">
        <v>32</v>
      </c>
      <c r="B17" s="17"/>
      <c r="C17" s="18" t="s">
        <v>33</v>
      </c>
      <c r="D17" s="19" t="s">
        <v>439</v>
      </c>
      <c r="E17" s="20" t="s">
        <v>438</v>
      </c>
      <c r="F17" s="21"/>
      <c r="G17" s="22">
        <v>1</v>
      </c>
      <c r="H17" s="22">
        <v>1</v>
      </c>
      <c r="I17" s="22"/>
      <c r="J17" s="22"/>
      <c r="K17" s="76">
        <f t="shared" si="0"/>
        <v>0.52904761904761899</v>
      </c>
      <c r="L17" s="22">
        <f t="shared" si="1"/>
        <v>1</v>
      </c>
      <c r="M17" s="22">
        <f t="shared" si="2"/>
        <v>1</v>
      </c>
      <c r="N17" s="76">
        <f t="shared" si="3"/>
        <v>0.52904761904761899</v>
      </c>
    </row>
    <row r="18" spans="1:17" s="11" customFormat="1" ht="31.5" outlineLevel="1" x14ac:dyDescent="0.35">
      <c r="A18" s="18" t="s">
        <v>34</v>
      </c>
      <c r="B18" s="17"/>
      <c r="C18" s="18" t="s">
        <v>35</v>
      </c>
      <c r="D18" s="19" t="s">
        <v>313</v>
      </c>
      <c r="E18" s="20" t="s">
        <v>388</v>
      </c>
      <c r="F18" s="20"/>
      <c r="G18" s="19">
        <v>1</v>
      </c>
      <c r="H18" s="19">
        <v>1</v>
      </c>
      <c r="I18" s="19"/>
      <c r="J18" s="19"/>
      <c r="K18" s="76">
        <f t="shared" si="0"/>
        <v>0.52904761904761899</v>
      </c>
      <c r="L18" s="22">
        <f t="shared" si="1"/>
        <v>1</v>
      </c>
      <c r="M18" s="22">
        <f t="shared" si="2"/>
        <v>1</v>
      </c>
      <c r="N18" s="76">
        <f t="shared" si="3"/>
        <v>0.52904761904761899</v>
      </c>
      <c r="O18" s="3"/>
      <c r="P18" s="3"/>
      <c r="Q18" s="3"/>
    </row>
    <row r="19" spans="1:17" s="11" customFormat="1" ht="63" outlineLevel="1" x14ac:dyDescent="0.35">
      <c r="A19" s="18" t="s">
        <v>36</v>
      </c>
      <c r="B19" s="17"/>
      <c r="C19" s="18" t="s">
        <v>6</v>
      </c>
      <c r="D19" s="19" t="s">
        <v>440</v>
      </c>
      <c r="E19" s="20" t="s">
        <v>389</v>
      </c>
      <c r="F19" s="21" t="s">
        <v>282</v>
      </c>
      <c r="G19" s="22">
        <v>2</v>
      </c>
      <c r="H19" s="22">
        <v>1</v>
      </c>
      <c r="I19" s="22">
        <v>1</v>
      </c>
      <c r="J19" s="22"/>
      <c r="K19" s="76">
        <f t="shared" si="0"/>
        <v>1.058095238095238</v>
      </c>
      <c r="L19" s="22">
        <f t="shared" si="1"/>
        <v>1</v>
      </c>
      <c r="M19" s="22">
        <f t="shared" si="2"/>
        <v>2</v>
      </c>
      <c r="N19" s="76">
        <f t="shared" si="3"/>
        <v>0.52904761904761899</v>
      </c>
      <c r="O19" s="3"/>
      <c r="P19" s="3"/>
      <c r="Q19" s="3"/>
    </row>
    <row r="20" spans="1:17" s="11" customFormat="1" ht="21" hidden="1" outlineLevel="1" x14ac:dyDescent="0.35">
      <c r="A20" s="18"/>
      <c r="B20" s="17"/>
      <c r="C20" s="18"/>
      <c r="D20" s="26" t="s">
        <v>141</v>
      </c>
      <c r="E20" s="27"/>
      <c r="F20" s="21"/>
      <c r="G20" s="22"/>
      <c r="H20" s="22"/>
      <c r="I20" s="22"/>
      <c r="J20" s="22"/>
      <c r="K20" s="76">
        <f t="shared" si="0"/>
        <v>0</v>
      </c>
      <c r="L20" s="22" t="str">
        <f t="shared" si="1"/>
        <v/>
      </c>
      <c r="M20" s="22" t="str">
        <f t="shared" si="2"/>
        <v/>
      </c>
      <c r="N20" s="76" t="str">
        <f t="shared" si="3"/>
        <v/>
      </c>
      <c r="O20" s="3"/>
      <c r="P20" s="3"/>
      <c r="Q20" s="3"/>
    </row>
    <row r="21" spans="1:17" s="11" customFormat="1" ht="31.5" hidden="1" outlineLevel="1" x14ac:dyDescent="0.35">
      <c r="A21" s="18"/>
      <c r="B21" s="17"/>
      <c r="C21" s="18"/>
      <c r="D21" s="26" t="s">
        <v>149</v>
      </c>
      <c r="E21" s="27"/>
      <c r="F21" s="21"/>
      <c r="G21" s="22"/>
      <c r="H21" s="22"/>
      <c r="I21" s="22"/>
      <c r="J21" s="22"/>
      <c r="K21" s="76">
        <f t="shared" si="0"/>
        <v>0</v>
      </c>
      <c r="L21" s="22" t="str">
        <f t="shared" si="1"/>
        <v/>
      </c>
      <c r="M21" s="22" t="str">
        <f t="shared" si="2"/>
        <v/>
      </c>
      <c r="N21" s="76" t="str">
        <f t="shared" si="3"/>
        <v/>
      </c>
      <c r="O21" s="3"/>
      <c r="P21" s="3"/>
      <c r="Q21" s="3"/>
    </row>
    <row r="22" spans="1:17" s="11" customFormat="1" ht="21" hidden="1" outlineLevel="1" x14ac:dyDescent="0.35">
      <c r="A22" s="18"/>
      <c r="B22" s="17"/>
      <c r="C22" s="18"/>
      <c r="D22" s="26" t="s">
        <v>150</v>
      </c>
      <c r="E22" s="27"/>
      <c r="F22" s="21"/>
      <c r="G22" s="22"/>
      <c r="H22" s="22"/>
      <c r="I22" s="22"/>
      <c r="J22" s="22"/>
      <c r="K22" s="76">
        <f t="shared" si="0"/>
        <v>0</v>
      </c>
      <c r="L22" s="22" t="str">
        <f t="shared" si="1"/>
        <v/>
      </c>
      <c r="M22" s="22" t="str">
        <f t="shared" si="2"/>
        <v/>
      </c>
      <c r="N22" s="76" t="str">
        <f t="shared" si="3"/>
        <v/>
      </c>
      <c r="O22" s="3"/>
      <c r="P22" s="3"/>
      <c r="Q22" s="3"/>
    </row>
    <row r="23" spans="1:17" s="11" customFormat="1" ht="42" hidden="1" outlineLevel="1" x14ac:dyDescent="0.35">
      <c r="A23" s="18"/>
      <c r="B23" s="17"/>
      <c r="C23" s="18"/>
      <c r="D23" s="26" t="s">
        <v>143</v>
      </c>
      <c r="E23" s="27"/>
      <c r="F23" s="21"/>
      <c r="G23" s="22"/>
      <c r="H23" s="22"/>
      <c r="I23" s="22"/>
      <c r="J23" s="22"/>
      <c r="K23" s="76">
        <f t="shared" si="0"/>
        <v>0</v>
      </c>
      <c r="L23" s="22" t="str">
        <f t="shared" si="1"/>
        <v/>
      </c>
      <c r="M23" s="22" t="str">
        <f t="shared" si="2"/>
        <v/>
      </c>
      <c r="N23" s="76" t="str">
        <f t="shared" si="3"/>
        <v/>
      </c>
      <c r="O23" s="3"/>
      <c r="P23" s="3"/>
      <c r="Q23" s="3"/>
    </row>
    <row r="24" spans="1:17" s="11" customFormat="1" ht="21" hidden="1" outlineLevel="1" x14ac:dyDescent="0.35">
      <c r="A24" s="18"/>
      <c r="B24" s="17"/>
      <c r="C24" s="18"/>
      <c r="D24" s="26" t="s">
        <v>142</v>
      </c>
      <c r="E24" s="27"/>
      <c r="F24" s="21"/>
      <c r="G24" s="22"/>
      <c r="H24" s="22"/>
      <c r="I24" s="22"/>
      <c r="J24" s="22"/>
      <c r="K24" s="76">
        <f t="shared" si="0"/>
        <v>0</v>
      </c>
      <c r="L24" s="22" t="str">
        <f t="shared" si="1"/>
        <v/>
      </c>
      <c r="M24" s="22" t="str">
        <f t="shared" si="2"/>
        <v/>
      </c>
      <c r="N24" s="76" t="str">
        <f t="shared" si="3"/>
        <v/>
      </c>
      <c r="O24" s="3"/>
      <c r="P24" s="3"/>
      <c r="Q24" s="3"/>
    </row>
    <row r="25" spans="1:17" s="11" customFormat="1" ht="42" hidden="1" outlineLevel="1" x14ac:dyDescent="0.35">
      <c r="A25" s="18"/>
      <c r="B25" s="17"/>
      <c r="C25" s="18"/>
      <c r="D25" s="26" t="s">
        <v>144</v>
      </c>
      <c r="E25" s="27"/>
      <c r="F25" s="21"/>
      <c r="G25" s="22"/>
      <c r="H25" s="22"/>
      <c r="I25" s="22"/>
      <c r="J25" s="22"/>
      <c r="K25" s="76">
        <f t="shared" si="0"/>
        <v>0</v>
      </c>
      <c r="L25" s="22" t="str">
        <f t="shared" si="1"/>
        <v/>
      </c>
      <c r="M25" s="22" t="str">
        <f t="shared" si="2"/>
        <v/>
      </c>
      <c r="N25" s="76" t="str">
        <f t="shared" si="3"/>
        <v/>
      </c>
      <c r="O25" s="3"/>
      <c r="P25" s="3"/>
      <c r="Q25" s="3"/>
    </row>
    <row r="26" spans="1:17" s="11" customFormat="1" ht="42" hidden="1" outlineLevel="1" x14ac:dyDescent="0.35">
      <c r="A26" s="18"/>
      <c r="B26" s="17"/>
      <c r="C26" s="18"/>
      <c r="D26" s="26" t="s">
        <v>145</v>
      </c>
      <c r="E26" s="27"/>
      <c r="F26" s="21"/>
      <c r="G26" s="22"/>
      <c r="H26" s="22"/>
      <c r="I26" s="22"/>
      <c r="J26" s="22"/>
      <c r="K26" s="76">
        <f t="shared" si="0"/>
        <v>0</v>
      </c>
      <c r="L26" s="22" t="str">
        <f t="shared" si="1"/>
        <v/>
      </c>
      <c r="M26" s="22" t="str">
        <f t="shared" si="2"/>
        <v/>
      </c>
      <c r="N26" s="76" t="str">
        <f t="shared" si="3"/>
        <v/>
      </c>
      <c r="O26" s="3"/>
      <c r="P26" s="3"/>
      <c r="Q26" s="3"/>
    </row>
    <row r="27" spans="1:17" s="11" customFormat="1" ht="21" hidden="1" outlineLevel="1" x14ac:dyDescent="0.35">
      <c r="A27" s="18"/>
      <c r="B27" s="17"/>
      <c r="C27" s="18"/>
      <c r="D27" s="26" t="s">
        <v>146</v>
      </c>
      <c r="E27" s="27"/>
      <c r="F27" s="21"/>
      <c r="G27" s="22"/>
      <c r="H27" s="22"/>
      <c r="I27" s="22"/>
      <c r="J27" s="22"/>
      <c r="K27" s="76">
        <f t="shared" si="0"/>
        <v>0</v>
      </c>
      <c r="L27" s="22" t="str">
        <f t="shared" si="1"/>
        <v/>
      </c>
      <c r="M27" s="22" t="str">
        <f t="shared" si="2"/>
        <v/>
      </c>
      <c r="N27" s="76" t="str">
        <f t="shared" si="3"/>
        <v/>
      </c>
      <c r="O27" s="3"/>
      <c r="P27" s="3"/>
      <c r="Q27" s="3"/>
    </row>
    <row r="28" spans="1:17" s="11" customFormat="1" ht="21" hidden="1" outlineLevel="1" x14ac:dyDescent="0.35">
      <c r="A28" s="18"/>
      <c r="B28" s="17"/>
      <c r="C28" s="18"/>
      <c r="D28" s="26" t="s">
        <v>151</v>
      </c>
      <c r="E28" s="27"/>
      <c r="F28" s="21"/>
      <c r="G28" s="22"/>
      <c r="H28" s="22"/>
      <c r="I28" s="22"/>
      <c r="J28" s="22"/>
      <c r="K28" s="76">
        <f t="shared" si="0"/>
        <v>0</v>
      </c>
      <c r="L28" s="22" t="str">
        <f t="shared" si="1"/>
        <v/>
      </c>
      <c r="M28" s="22" t="str">
        <f t="shared" si="2"/>
        <v/>
      </c>
      <c r="N28" s="76" t="str">
        <f t="shared" si="3"/>
        <v/>
      </c>
      <c r="O28" s="3"/>
      <c r="P28" s="3"/>
      <c r="Q28" s="3"/>
    </row>
    <row r="29" spans="1:17" s="11" customFormat="1" ht="31.5" hidden="1" outlineLevel="1" x14ac:dyDescent="0.35">
      <c r="A29" s="18"/>
      <c r="B29" s="17"/>
      <c r="C29" s="18"/>
      <c r="D29" s="26" t="s">
        <v>147</v>
      </c>
      <c r="E29" s="27"/>
      <c r="F29" s="21"/>
      <c r="G29" s="22"/>
      <c r="H29" s="22"/>
      <c r="I29" s="22"/>
      <c r="J29" s="22"/>
      <c r="K29" s="76">
        <f t="shared" si="0"/>
        <v>0</v>
      </c>
      <c r="L29" s="22" t="str">
        <f t="shared" si="1"/>
        <v/>
      </c>
      <c r="M29" s="22" t="str">
        <f t="shared" si="2"/>
        <v/>
      </c>
      <c r="N29" s="76" t="str">
        <f t="shared" si="3"/>
        <v/>
      </c>
      <c r="O29" s="3"/>
      <c r="P29" s="3"/>
      <c r="Q29" s="3"/>
    </row>
    <row r="30" spans="1:17" s="11" customFormat="1" ht="21" hidden="1" outlineLevel="1" x14ac:dyDescent="0.35">
      <c r="A30" s="18"/>
      <c r="B30" s="17"/>
      <c r="C30" s="18"/>
      <c r="D30" s="26" t="s">
        <v>148</v>
      </c>
      <c r="E30" s="27"/>
      <c r="F30" s="21"/>
      <c r="G30" s="22"/>
      <c r="H30" s="22"/>
      <c r="I30" s="22"/>
      <c r="J30" s="22"/>
      <c r="K30" s="76">
        <f t="shared" si="0"/>
        <v>0</v>
      </c>
      <c r="L30" s="22" t="str">
        <f t="shared" si="1"/>
        <v/>
      </c>
      <c r="M30" s="22" t="str">
        <f t="shared" si="2"/>
        <v/>
      </c>
      <c r="N30" s="76" t="str">
        <f t="shared" si="3"/>
        <v/>
      </c>
      <c r="O30" s="3"/>
      <c r="P30" s="3"/>
      <c r="Q30" s="3"/>
    </row>
    <row r="31" spans="1:17" s="11" customFormat="1" ht="21" hidden="1" outlineLevel="1" x14ac:dyDescent="0.35">
      <c r="A31" s="18"/>
      <c r="B31" s="17"/>
      <c r="C31" s="18"/>
      <c r="D31" s="26" t="s">
        <v>152</v>
      </c>
      <c r="E31" s="27"/>
      <c r="F31" s="21"/>
      <c r="G31" s="22"/>
      <c r="H31" s="22"/>
      <c r="I31" s="22"/>
      <c r="J31" s="22"/>
      <c r="K31" s="76">
        <f t="shared" si="0"/>
        <v>0</v>
      </c>
      <c r="L31" s="22" t="str">
        <f t="shared" si="1"/>
        <v/>
      </c>
      <c r="M31" s="22" t="str">
        <f t="shared" si="2"/>
        <v/>
      </c>
      <c r="N31" s="76" t="str">
        <f t="shared" si="3"/>
        <v/>
      </c>
      <c r="O31" s="3"/>
      <c r="P31" s="3"/>
      <c r="Q31" s="3"/>
    </row>
    <row r="32" spans="1:17" s="11" customFormat="1" ht="21" hidden="1" outlineLevel="1" x14ac:dyDescent="0.35">
      <c r="A32" s="18"/>
      <c r="B32" s="17"/>
      <c r="C32" s="18"/>
      <c r="D32" s="26" t="s">
        <v>442</v>
      </c>
      <c r="E32" s="27"/>
      <c r="F32" s="21"/>
      <c r="G32" s="22"/>
      <c r="H32" s="22"/>
      <c r="I32" s="22"/>
      <c r="J32" s="22"/>
      <c r="K32" s="76">
        <f t="shared" si="0"/>
        <v>0</v>
      </c>
      <c r="L32" s="22" t="str">
        <f t="shared" si="1"/>
        <v/>
      </c>
      <c r="M32" s="22" t="str">
        <f t="shared" si="2"/>
        <v/>
      </c>
      <c r="N32" s="76" t="str">
        <f t="shared" si="3"/>
        <v/>
      </c>
      <c r="O32" s="3"/>
      <c r="P32" s="3"/>
      <c r="Q32" s="3"/>
    </row>
    <row r="33" spans="1:17" s="11" customFormat="1" ht="31.5" outlineLevel="1" x14ac:dyDescent="0.35">
      <c r="A33" s="18" t="s">
        <v>37</v>
      </c>
      <c r="B33" s="17"/>
      <c r="C33" s="18" t="s">
        <v>38</v>
      </c>
      <c r="D33" s="19" t="s">
        <v>424</v>
      </c>
      <c r="E33" s="20" t="s">
        <v>441</v>
      </c>
      <c r="F33" s="21"/>
      <c r="G33" s="22">
        <v>1</v>
      </c>
      <c r="H33" s="22">
        <v>1</v>
      </c>
      <c r="I33" s="22"/>
      <c r="J33" s="22"/>
      <c r="K33" s="76">
        <f t="shared" si="0"/>
        <v>0.52904761904761899</v>
      </c>
      <c r="L33" s="22">
        <f t="shared" si="1"/>
        <v>1</v>
      </c>
      <c r="M33" s="22">
        <f t="shared" si="2"/>
        <v>1</v>
      </c>
      <c r="N33" s="76">
        <f t="shared" si="3"/>
        <v>0.52904761904761899</v>
      </c>
      <c r="O33" s="3"/>
      <c r="P33" s="3"/>
      <c r="Q33" s="3"/>
    </row>
    <row r="34" spans="1:17" s="11" customFormat="1" ht="42" outlineLevel="1" x14ac:dyDescent="0.35">
      <c r="A34" s="18" t="s">
        <v>39</v>
      </c>
      <c r="B34" s="17"/>
      <c r="C34" s="18" t="s">
        <v>40</v>
      </c>
      <c r="D34" s="19" t="s">
        <v>315</v>
      </c>
      <c r="E34" s="20" t="s">
        <v>390</v>
      </c>
      <c r="F34" s="21"/>
      <c r="G34" s="22">
        <v>1</v>
      </c>
      <c r="H34" s="22"/>
      <c r="I34" s="22">
        <v>1</v>
      </c>
      <c r="J34" s="22"/>
      <c r="K34" s="76">
        <f t="shared" si="0"/>
        <v>0.52904761904761899</v>
      </c>
      <c r="L34" s="22" t="str">
        <f t="shared" si="1"/>
        <v/>
      </c>
      <c r="M34" s="22">
        <f t="shared" si="2"/>
        <v>1</v>
      </c>
      <c r="N34" s="76" t="str">
        <f t="shared" si="3"/>
        <v/>
      </c>
      <c r="O34" s="3"/>
      <c r="P34" s="3"/>
      <c r="Q34" s="3"/>
    </row>
    <row r="35" spans="1:17" s="11" customFormat="1" ht="42" outlineLevel="1" x14ac:dyDescent="0.35">
      <c r="A35" s="18" t="s">
        <v>41</v>
      </c>
      <c r="B35" s="17"/>
      <c r="C35" s="18" t="s">
        <v>42</v>
      </c>
      <c r="D35" s="19" t="s">
        <v>137</v>
      </c>
      <c r="E35" s="20" t="s">
        <v>391</v>
      </c>
      <c r="F35" s="21"/>
      <c r="G35" s="22">
        <v>1</v>
      </c>
      <c r="H35" s="22">
        <v>1</v>
      </c>
      <c r="I35" s="22"/>
      <c r="J35" s="22"/>
      <c r="K35" s="76">
        <f t="shared" si="0"/>
        <v>0.52904761904761899</v>
      </c>
      <c r="L35" s="22">
        <f t="shared" si="1"/>
        <v>1</v>
      </c>
      <c r="M35" s="22">
        <f t="shared" si="2"/>
        <v>1</v>
      </c>
      <c r="N35" s="76">
        <f t="shared" si="3"/>
        <v>0.52904761904761899</v>
      </c>
      <c r="O35" s="3"/>
      <c r="P35" s="3"/>
      <c r="Q35" s="3"/>
    </row>
    <row r="36" spans="1:17" s="11" customFormat="1" ht="31.5" outlineLevel="1" x14ac:dyDescent="0.35">
      <c r="A36" s="18" t="s">
        <v>43</v>
      </c>
      <c r="B36" s="17"/>
      <c r="C36" s="18" t="s">
        <v>44</v>
      </c>
      <c r="D36" s="19" t="s">
        <v>316</v>
      </c>
      <c r="E36" s="20" t="s">
        <v>443</v>
      </c>
      <c r="F36" s="21"/>
      <c r="G36" s="22">
        <v>1</v>
      </c>
      <c r="H36" s="22">
        <v>1</v>
      </c>
      <c r="I36" s="22"/>
      <c r="J36" s="22"/>
      <c r="K36" s="76">
        <f t="shared" si="0"/>
        <v>0.52904761904761899</v>
      </c>
      <c r="L36" s="22">
        <f t="shared" si="1"/>
        <v>1</v>
      </c>
      <c r="M36" s="22">
        <f t="shared" si="2"/>
        <v>1</v>
      </c>
      <c r="N36" s="76">
        <f t="shared" si="3"/>
        <v>0.52904761904761899</v>
      </c>
      <c r="O36" s="3"/>
      <c r="P36" s="3"/>
      <c r="Q36" s="3"/>
    </row>
    <row r="37" spans="1:17" s="11" customFormat="1" ht="73.5" outlineLevel="1" x14ac:dyDescent="0.35">
      <c r="A37" s="18" t="s">
        <v>45</v>
      </c>
      <c r="B37" s="17"/>
      <c r="C37" s="18" t="s">
        <v>46</v>
      </c>
      <c r="D37" s="19" t="s">
        <v>444</v>
      </c>
      <c r="E37" s="20" t="s">
        <v>445</v>
      </c>
      <c r="F37" s="21"/>
      <c r="G37" s="22">
        <v>1</v>
      </c>
      <c r="H37" s="22">
        <v>1</v>
      </c>
      <c r="I37" s="22"/>
      <c r="J37" s="22"/>
      <c r="K37" s="76">
        <f t="shared" si="0"/>
        <v>0.52904761904761899</v>
      </c>
      <c r="L37" s="22">
        <f t="shared" si="1"/>
        <v>1</v>
      </c>
      <c r="M37" s="22">
        <f t="shared" si="2"/>
        <v>1</v>
      </c>
      <c r="N37" s="76">
        <f t="shared" si="3"/>
        <v>0.52904761904761899</v>
      </c>
      <c r="O37" s="3"/>
      <c r="P37" s="3"/>
      <c r="Q37" s="3"/>
    </row>
    <row r="38" spans="1:17" s="11" customFormat="1" ht="42" outlineLevel="1" x14ac:dyDescent="0.35">
      <c r="A38" s="18" t="s">
        <v>153</v>
      </c>
      <c r="B38" s="17"/>
      <c r="C38" s="18" t="s">
        <v>47</v>
      </c>
      <c r="D38" s="19" t="s">
        <v>446</v>
      </c>
      <c r="E38" s="20" t="s">
        <v>447</v>
      </c>
      <c r="F38" s="21" t="s">
        <v>282</v>
      </c>
      <c r="G38" s="22">
        <v>1</v>
      </c>
      <c r="H38" s="22"/>
      <c r="I38" s="22"/>
      <c r="J38" s="22"/>
      <c r="K38" s="76">
        <f t="shared" si="0"/>
        <v>0.52904761904761899</v>
      </c>
      <c r="L38" s="22" t="str">
        <f>IF( H38&lt;&gt;"", H38, "")</f>
        <v/>
      </c>
      <c r="M38" s="22" t="str">
        <f t="shared" si="2"/>
        <v/>
      </c>
      <c r="N38" s="76" t="str">
        <f t="shared" si="3"/>
        <v/>
      </c>
      <c r="O38" s="3"/>
      <c r="P38" s="3"/>
      <c r="Q38" s="3"/>
    </row>
    <row r="39" spans="1:17" s="11" customFormat="1" ht="42" outlineLevel="1" x14ac:dyDescent="0.35">
      <c r="A39" s="18" t="s">
        <v>176</v>
      </c>
      <c r="B39" s="17"/>
      <c r="C39" s="18" t="s">
        <v>177</v>
      </c>
      <c r="D39" s="23" t="s">
        <v>178</v>
      </c>
      <c r="E39" s="28" t="s">
        <v>392</v>
      </c>
      <c r="F39" s="21"/>
      <c r="G39" s="29">
        <v>1</v>
      </c>
      <c r="H39" s="29">
        <v>1</v>
      </c>
      <c r="I39" s="29"/>
      <c r="J39" s="29"/>
      <c r="K39" s="76">
        <f t="shared" si="0"/>
        <v>0.52904761904761899</v>
      </c>
      <c r="L39" s="22">
        <f t="shared" si="1"/>
        <v>1</v>
      </c>
      <c r="M39" s="22">
        <f t="shared" si="2"/>
        <v>1</v>
      </c>
      <c r="N39" s="76">
        <f t="shared" si="3"/>
        <v>0.52904761904761899</v>
      </c>
      <c r="O39" s="3"/>
      <c r="P39" s="3"/>
      <c r="Q39" s="3"/>
    </row>
    <row r="40" spans="1:17" s="11" customFormat="1" ht="31.5" outlineLevel="1" x14ac:dyDescent="0.35">
      <c r="A40" s="18" t="s">
        <v>179</v>
      </c>
      <c r="B40" s="17"/>
      <c r="C40" s="18" t="s">
        <v>180</v>
      </c>
      <c r="D40" s="23" t="s">
        <v>181</v>
      </c>
      <c r="E40" s="28" t="s">
        <v>448</v>
      </c>
      <c r="F40" s="21" t="s">
        <v>282</v>
      </c>
      <c r="G40" s="29">
        <v>1</v>
      </c>
      <c r="H40" s="29">
        <v>1</v>
      </c>
      <c r="I40" s="29"/>
      <c r="J40" s="29"/>
      <c r="K40" s="76">
        <f t="shared" si="0"/>
        <v>0.52904761904761899</v>
      </c>
      <c r="L40" s="22">
        <f t="shared" si="1"/>
        <v>1</v>
      </c>
      <c r="M40" s="22">
        <f t="shared" si="2"/>
        <v>1</v>
      </c>
      <c r="N40" s="76">
        <f t="shared" si="3"/>
        <v>0.52904761904761899</v>
      </c>
      <c r="O40" s="3"/>
      <c r="P40" s="3"/>
      <c r="Q40" s="3"/>
    </row>
    <row r="41" spans="1:17" s="11" customFormat="1" ht="63" outlineLevel="1" x14ac:dyDescent="0.35">
      <c r="A41" s="18" t="s">
        <v>182</v>
      </c>
      <c r="B41" s="17"/>
      <c r="C41" s="18" t="s">
        <v>317</v>
      </c>
      <c r="D41" s="23" t="s">
        <v>318</v>
      </c>
      <c r="E41" s="28" t="s">
        <v>449</v>
      </c>
      <c r="F41" s="21"/>
      <c r="G41" s="29">
        <v>1</v>
      </c>
      <c r="H41" s="29"/>
      <c r="I41" s="29"/>
      <c r="J41" s="29"/>
      <c r="K41" s="76">
        <f t="shared" si="0"/>
        <v>0.52904761904761899</v>
      </c>
      <c r="L41" s="22" t="str">
        <f t="shared" si="1"/>
        <v/>
      </c>
      <c r="M41" s="22" t="str">
        <f t="shared" si="2"/>
        <v/>
      </c>
      <c r="N41" s="76" t="str">
        <f t="shared" si="3"/>
        <v/>
      </c>
      <c r="O41" s="3"/>
      <c r="P41" s="3"/>
      <c r="Q41" s="3"/>
    </row>
    <row r="42" spans="1:17" s="11" customFormat="1" ht="21" x14ac:dyDescent="0.35">
      <c r="A42" s="69"/>
      <c r="B42" s="12"/>
      <c r="C42" s="67" t="s">
        <v>511</v>
      </c>
      <c r="D42" s="14"/>
      <c r="E42" s="14"/>
      <c r="F42" s="13"/>
      <c r="G42" s="16">
        <f>SUM(G43:G65)</f>
        <v>18</v>
      </c>
      <c r="H42" s="16"/>
      <c r="I42" s="16"/>
      <c r="J42" s="16"/>
      <c r="K42" s="74">
        <f>SUM(K43:K65)</f>
        <v>15.190000000000001</v>
      </c>
      <c r="L42" s="63">
        <f t="shared" ref="L42:N42" si="4">SUM(L43:L65)</f>
        <v>14</v>
      </c>
      <c r="M42" s="63">
        <f t="shared" si="4"/>
        <v>15</v>
      </c>
      <c r="N42" s="81">
        <f t="shared" si="4"/>
        <v>11.814444444444444</v>
      </c>
      <c r="O42" s="3"/>
      <c r="P42" s="3"/>
      <c r="Q42" s="3"/>
    </row>
    <row r="43" spans="1:17" s="11" customFormat="1" ht="31.5" outlineLevel="1" x14ac:dyDescent="0.35">
      <c r="A43" s="30" t="s">
        <v>48</v>
      </c>
      <c r="B43" s="30"/>
      <c r="C43" s="30" t="s">
        <v>49</v>
      </c>
      <c r="D43" s="19" t="s">
        <v>332</v>
      </c>
      <c r="E43" s="20" t="s">
        <v>452</v>
      </c>
      <c r="F43" s="21" t="s">
        <v>282</v>
      </c>
      <c r="G43" s="19" t="s">
        <v>155</v>
      </c>
      <c r="H43" s="19"/>
      <c r="I43" s="19"/>
      <c r="J43" s="19"/>
      <c r="K43" s="76" t="str">
        <f>IFERROR(G43/$Q$5*$Q$4, "" )</f>
        <v/>
      </c>
      <c r="L43" s="22" t="str">
        <f t="shared" ref="L43" si="5">IF( H43="", "", H43)</f>
        <v/>
      </c>
      <c r="M43" s="22" t="str">
        <f t="shared" ref="M43" si="6">IF(AND(H43="",I43=""),"",H43+I43)</f>
        <v/>
      </c>
      <c r="N43" s="76" t="str">
        <f>IF(L43="","",L43/Q$5*$Q$4)</f>
        <v/>
      </c>
      <c r="O43" s="3"/>
      <c r="P43" s="3"/>
      <c r="Q43" s="3"/>
    </row>
    <row r="44" spans="1:17" s="11" customFormat="1" ht="52.5" outlineLevel="1" x14ac:dyDescent="0.35">
      <c r="A44" s="31" t="s">
        <v>183</v>
      </c>
      <c r="B44" s="31"/>
      <c r="C44" s="31" t="s">
        <v>276</v>
      </c>
      <c r="D44" s="19" t="s">
        <v>450</v>
      </c>
      <c r="E44" s="20" t="s">
        <v>453</v>
      </c>
      <c r="F44" s="21"/>
      <c r="G44" s="19">
        <v>1</v>
      </c>
      <c r="H44" s="19">
        <v>1</v>
      </c>
      <c r="I44" s="19"/>
      <c r="J44" s="19"/>
      <c r="K44" s="76">
        <f t="shared" ref="K44:K65" si="7">IFERROR(G44/$Q$5*$Q$4, "" )</f>
        <v>0.8438888888888888</v>
      </c>
      <c r="L44" s="22">
        <f t="shared" ref="L44:L65" si="8">IF( H44="", "", H44)</f>
        <v>1</v>
      </c>
      <c r="M44" s="22">
        <f t="shared" ref="M44:M65" si="9">IF(AND(H44="",I44=""),"",H44+I44)</f>
        <v>1</v>
      </c>
      <c r="N44" s="76">
        <f t="shared" ref="N44:N65" si="10">IF(L44="","",L44/Q$5*$Q$4)</f>
        <v>0.8438888888888888</v>
      </c>
      <c r="O44" s="3"/>
      <c r="P44" s="3"/>
      <c r="Q44" s="3"/>
    </row>
    <row r="45" spans="1:17" s="11" customFormat="1" ht="105" outlineLevel="1" x14ac:dyDescent="0.35">
      <c r="A45" s="31" t="s">
        <v>184</v>
      </c>
      <c r="B45" s="31"/>
      <c r="C45" s="31" t="s">
        <v>185</v>
      </c>
      <c r="D45" s="32" t="s">
        <v>353</v>
      </c>
      <c r="E45" s="32" t="s">
        <v>454</v>
      </c>
      <c r="F45" s="21"/>
      <c r="G45" s="19">
        <v>1</v>
      </c>
      <c r="H45" s="19">
        <v>1</v>
      </c>
      <c r="I45" s="19"/>
      <c r="J45" s="19"/>
      <c r="K45" s="76">
        <f t="shared" si="7"/>
        <v>0.8438888888888888</v>
      </c>
      <c r="L45" s="22">
        <f t="shared" si="8"/>
        <v>1</v>
      </c>
      <c r="M45" s="22">
        <f t="shared" si="9"/>
        <v>1</v>
      </c>
      <c r="N45" s="76">
        <f t="shared" si="10"/>
        <v>0.8438888888888888</v>
      </c>
      <c r="O45" s="3"/>
      <c r="P45" s="3"/>
      <c r="Q45" s="3"/>
    </row>
    <row r="46" spans="1:17" s="11" customFormat="1" ht="84" hidden="1" outlineLevel="1" x14ac:dyDescent="0.35">
      <c r="A46" s="82"/>
      <c r="B46" s="82"/>
      <c r="C46" s="82"/>
      <c r="D46" s="20" t="s">
        <v>451</v>
      </c>
      <c r="E46" s="20"/>
      <c r="F46" s="21"/>
      <c r="G46" s="19" t="s">
        <v>534</v>
      </c>
      <c r="H46" s="19"/>
      <c r="I46" s="19"/>
      <c r="J46" s="19"/>
      <c r="K46" s="77" t="str">
        <f t="shared" si="7"/>
        <v/>
      </c>
      <c r="L46" s="22" t="str">
        <f t="shared" si="8"/>
        <v/>
      </c>
      <c r="M46" s="22" t="str">
        <f t="shared" si="9"/>
        <v/>
      </c>
      <c r="N46" s="76" t="str">
        <f t="shared" si="10"/>
        <v/>
      </c>
    </row>
    <row r="47" spans="1:17" s="11" customFormat="1" ht="52.5" outlineLevel="1" x14ac:dyDescent="0.35">
      <c r="A47" s="31" t="s">
        <v>186</v>
      </c>
      <c r="B47" s="31"/>
      <c r="C47" s="31" t="s">
        <v>187</v>
      </c>
      <c r="D47" s="32" t="s">
        <v>334</v>
      </c>
      <c r="E47" s="32" t="s">
        <v>455</v>
      </c>
      <c r="F47" s="21"/>
      <c r="G47" s="19">
        <v>1</v>
      </c>
      <c r="H47" s="19">
        <v>1</v>
      </c>
      <c r="I47" s="19"/>
      <c r="J47" s="19"/>
      <c r="K47" s="76">
        <f t="shared" si="7"/>
        <v>0.8438888888888888</v>
      </c>
      <c r="L47" s="22">
        <f t="shared" si="8"/>
        <v>1</v>
      </c>
      <c r="M47" s="22">
        <f t="shared" si="9"/>
        <v>1</v>
      </c>
      <c r="N47" s="76">
        <f t="shared" si="10"/>
        <v>0.8438888888888888</v>
      </c>
      <c r="O47" s="3"/>
      <c r="P47" s="3"/>
      <c r="Q47" s="3"/>
    </row>
    <row r="48" spans="1:17" s="11" customFormat="1" ht="136.5" outlineLevel="1" x14ac:dyDescent="0.35">
      <c r="A48" s="31" t="s">
        <v>50</v>
      </c>
      <c r="B48" s="31"/>
      <c r="C48" s="31" t="s">
        <v>333</v>
      </c>
      <c r="D48" s="32" t="s">
        <v>456</v>
      </c>
      <c r="E48" s="32" t="s">
        <v>457</v>
      </c>
      <c r="F48" s="21"/>
      <c r="G48" s="19">
        <v>1</v>
      </c>
      <c r="H48" s="19">
        <v>1</v>
      </c>
      <c r="I48" s="19"/>
      <c r="J48" s="19"/>
      <c r="K48" s="76">
        <f t="shared" si="7"/>
        <v>0.8438888888888888</v>
      </c>
      <c r="L48" s="22">
        <f t="shared" si="8"/>
        <v>1</v>
      </c>
      <c r="M48" s="22">
        <f t="shared" si="9"/>
        <v>1</v>
      </c>
      <c r="N48" s="76">
        <f t="shared" si="10"/>
        <v>0.8438888888888888</v>
      </c>
      <c r="O48" s="3"/>
      <c r="P48" s="3"/>
      <c r="Q48" s="3"/>
    </row>
    <row r="49" spans="1:14" ht="21" outlineLevel="1" x14ac:dyDescent="0.35">
      <c r="A49" s="31" t="s">
        <v>51</v>
      </c>
      <c r="B49" s="31"/>
      <c r="C49" s="31" t="s">
        <v>52</v>
      </c>
      <c r="D49" s="32" t="s">
        <v>335</v>
      </c>
      <c r="E49" s="32" t="s">
        <v>458</v>
      </c>
      <c r="F49" s="21" t="s">
        <v>282</v>
      </c>
      <c r="G49" s="19" t="s">
        <v>155</v>
      </c>
      <c r="H49" s="19"/>
      <c r="I49" s="19"/>
      <c r="J49" s="19"/>
      <c r="K49" s="76" t="str">
        <f t="shared" si="7"/>
        <v/>
      </c>
      <c r="L49" s="22" t="str">
        <f t="shared" si="8"/>
        <v/>
      </c>
      <c r="M49" s="22" t="str">
        <f t="shared" si="9"/>
        <v/>
      </c>
      <c r="N49" s="76" t="str">
        <f t="shared" si="10"/>
        <v/>
      </c>
    </row>
    <row r="50" spans="1:14" ht="42" outlineLevel="1" x14ac:dyDescent="0.35">
      <c r="A50" s="31" t="s">
        <v>188</v>
      </c>
      <c r="B50" s="33"/>
      <c r="C50" s="34" t="s">
        <v>189</v>
      </c>
      <c r="D50" s="32" t="s">
        <v>336</v>
      </c>
      <c r="E50" s="32" t="s">
        <v>459</v>
      </c>
      <c r="F50" s="21"/>
      <c r="G50" s="19">
        <v>1</v>
      </c>
      <c r="H50" s="19">
        <v>1</v>
      </c>
      <c r="I50" s="19"/>
      <c r="J50" s="19"/>
      <c r="K50" s="76">
        <f t="shared" si="7"/>
        <v>0.8438888888888888</v>
      </c>
      <c r="L50" s="22">
        <f t="shared" si="8"/>
        <v>1</v>
      </c>
      <c r="M50" s="22">
        <f t="shared" si="9"/>
        <v>1</v>
      </c>
      <c r="N50" s="76">
        <f t="shared" si="10"/>
        <v>0.8438888888888888</v>
      </c>
    </row>
    <row r="51" spans="1:14" s="11" customFormat="1" ht="126" outlineLevel="1" x14ac:dyDescent="0.35">
      <c r="A51" s="31" t="s">
        <v>53</v>
      </c>
      <c r="B51" s="31"/>
      <c r="C51" s="31" t="s">
        <v>14</v>
      </c>
      <c r="D51" s="19" t="s">
        <v>54</v>
      </c>
      <c r="E51" s="20" t="s">
        <v>460</v>
      </c>
      <c r="F51" s="21"/>
      <c r="G51" s="19">
        <v>1</v>
      </c>
      <c r="H51" s="19">
        <v>1</v>
      </c>
      <c r="I51" s="19"/>
      <c r="J51" s="19"/>
      <c r="K51" s="76">
        <f t="shared" si="7"/>
        <v>0.8438888888888888</v>
      </c>
      <c r="L51" s="22">
        <f t="shared" si="8"/>
        <v>1</v>
      </c>
      <c r="M51" s="22">
        <f t="shared" si="9"/>
        <v>1</v>
      </c>
      <c r="N51" s="76">
        <f t="shared" si="10"/>
        <v>0.8438888888888888</v>
      </c>
    </row>
    <row r="52" spans="1:14" s="11" customFormat="1" ht="73.5" outlineLevel="2" x14ac:dyDescent="0.35">
      <c r="A52" s="31" t="s">
        <v>190</v>
      </c>
      <c r="B52" s="31" t="s">
        <v>368</v>
      </c>
      <c r="C52" s="31" t="s">
        <v>191</v>
      </c>
      <c r="D52" s="32" t="s">
        <v>342</v>
      </c>
      <c r="E52" s="32" t="s">
        <v>462</v>
      </c>
      <c r="F52" s="21"/>
      <c r="G52" s="19">
        <v>1</v>
      </c>
      <c r="H52" s="19"/>
      <c r="I52" s="19"/>
      <c r="J52" s="19"/>
      <c r="K52" s="76">
        <f t="shared" si="7"/>
        <v>0.8438888888888888</v>
      </c>
      <c r="L52" s="22" t="str">
        <f t="shared" si="8"/>
        <v/>
      </c>
      <c r="M52" s="22" t="str">
        <f t="shared" si="9"/>
        <v/>
      </c>
      <c r="N52" s="76" t="str">
        <f t="shared" si="10"/>
        <v/>
      </c>
    </row>
    <row r="53" spans="1:14" s="11" customFormat="1" ht="126" outlineLevel="2" x14ac:dyDescent="0.35">
      <c r="A53" s="31" t="s">
        <v>192</v>
      </c>
      <c r="B53" s="31" t="s">
        <v>368</v>
      </c>
      <c r="C53" s="31" t="s">
        <v>193</v>
      </c>
      <c r="D53" s="32" t="s">
        <v>461</v>
      </c>
      <c r="E53" s="32" t="s">
        <v>463</v>
      </c>
      <c r="F53" s="21"/>
      <c r="G53" s="19">
        <v>1</v>
      </c>
      <c r="H53" s="19"/>
      <c r="I53" s="19"/>
      <c r="J53" s="19"/>
      <c r="K53" s="76">
        <f t="shared" si="7"/>
        <v>0.8438888888888888</v>
      </c>
      <c r="L53" s="22" t="str">
        <f t="shared" si="8"/>
        <v/>
      </c>
      <c r="M53" s="22" t="str">
        <f t="shared" si="9"/>
        <v/>
      </c>
      <c r="N53" s="76" t="str">
        <f t="shared" si="10"/>
        <v/>
      </c>
    </row>
    <row r="54" spans="1:14" s="11" customFormat="1" ht="136.5" outlineLevel="2" x14ac:dyDescent="0.35">
      <c r="A54" s="31" t="s">
        <v>194</v>
      </c>
      <c r="B54" s="31" t="s">
        <v>368</v>
      </c>
      <c r="C54" s="31" t="s">
        <v>195</v>
      </c>
      <c r="D54" s="35" t="s">
        <v>465</v>
      </c>
      <c r="E54" s="32" t="s">
        <v>464</v>
      </c>
      <c r="F54" s="21"/>
      <c r="G54" s="19">
        <v>1</v>
      </c>
      <c r="H54" s="19"/>
      <c r="I54" s="19"/>
      <c r="J54" s="19"/>
      <c r="K54" s="76">
        <f t="shared" si="7"/>
        <v>0.8438888888888888</v>
      </c>
      <c r="L54" s="22" t="str">
        <f t="shared" si="8"/>
        <v/>
      </c>
      <c r="M54" s="22" t="str">
        <f t="shared" si="9"/>
        <v/>
      </c>
      <c r="N54" s="76" t="str">
        <f t="shared" si="10"/>
        <v/>
      </c>
    </row>
    <row r="55" spans="1:14" ht="31.5" outlineLevel="1" x14ac:dyDescent="0.35">
      <c r="A55" s="30" t="s">
        <v>55</v>
      </c>
      <c r="B55" s="36"/>
      <c r="C55" s="30" t="s">
        <v>16</v>
      </c>
      <c r="D55" s="19" t="s">
        <v>337</v>
      </c>
      <c r="E55" s="20" t="s">
        <v>466</v>
      </c>
      <c r="F55" s="21"/>
      <c r="G55" s="19">
        <v>1</v>
      </c>
      <c r="H55" s="19">
        <v>1</v>
      </c>
      <c r="I55" s="19"/>
      <c r="J55" s="19"/>
      <c r="K55" s="76">
        <f t="shared" si="7"/>
        <v>0.8438888888888888</v>
      </c>
      <c r="L55" s="22">
        <f t="shared" si="8"/>
        <v>1</v>
      </c>
      <c r="M55" s="22">
        <f t="shared" si="9"/>
        <v>1</v>
      </c>
      <c r="N55" s="76">
        <f t="shared" si="10"/>
        <v>0.8438888888888888</v>
      </c>
    </row>
    <row r="56" spans="1:14" ht="42" outlineLevel="1" x14ac:dyDescent="0.35">
      <c r="A56" s="30" t="s">
        <v>196</v>
      </c>
      <c r="B56" s="30"/>
      <c r="C56" s="30" t="s">
        <v>197</v>
      </c>
      <c r="D56" s="35" t="s">
        <v>338</v>
      </c>
      <c r="E56" s="32" t="s">
        <v>467</v>
      </c>
      <c r="F56" s="21"/>
      <c r="G56" s="37">
        <v>1</v>
      </c>
      <c r="H56" s="37"/>
      <c r="I56" s="37"/>
      <c r="J56" s="37"/>
      <c r="K56" s="76">
        <f t="shared" si="7"/>
        <v>0.8438888888888888</v>
      </c>
      <c r="L56" s="22" t="str">
        <f t="shared" si="8"/>
        <v/>
      </c>
      <c r="M56" s="22" t="str">
        <f t="shared" si="9"/>
        <v/>
      </c>
      <c r="N56" s="76" t="str">
        <f t="shared" si="10"/>
        <v/>
      </c>
    </row>
    <row r="57" spans="1:14" ht="52.5" outlineLevel="1" x14ac:dyDescent="0.35">
      <c r="A57" s="30" t="s">
        <v>198</v>
      </c>
      <c r="B57" s="30"/>
      <c r="C57" s="30" t="s">
        <v>199</v>
      </c>
      <c r="D57" s="19" t="s">
        <v>339</v>
      </c>
      <c r="E57" s="20" t="s">
        <v>468</v>
      </c>
      <c r="F57" s="21"/>
      <c r="G57" s="37">
        <v>1</v>
      </c>
      <c r="H57" s="37">
        <v>1</v>
      </c>
      <c r="I57" s="37"/>
      <c r="J57" s="37"/>
      <c r="K57" s="76">
        <f t="shared" si="7"/>
        <v>0.8438888888888888</v>
      </c>
      <c r="L57" s="22">
        <f t="shared" si="8"/>
        <v>1</v>
      </c>
      <c r="M57" s="22">
        <f t="shared" si="9"/>
        <v>1</v>
      </c>
      <c r="N57" s="76">
        <f t="shared" si="10"/>
        <v>0.8438888888888888</v>
      </c>
    </row>
    <row r="58" spans="1:14" ht="31.5" outlineLevel="1" x14ac:dyDescent="0.35">
      <c r="A58" s="30" t="s">
        <v>56</v>
      </c>
      <c r="B58" s="30"/>
      <c r="C58" s="30" t="s">
        <v>57</v>
      </c>
      <c r="D58" s="19" t="s">
        <v>58</v>
      </c>
      <c r="E58" s="20" t="s">
        <v>469</v>
      </c>
      <c r="F58" s="21"/>
      <c r="G58" s="19"/>
      <c r="H58" s="19">
        <v>1</v>
      </c>
      <c r="I58" s="19"/>
      <c r="J58" s="19"/>
      <c r="K58" s="76">
        <f t="shared" si="7"/>
        <v>0</v>
      </c>
      <c r="L58" s="22">
        <f t="shared" si="8"/>
        <v>1</v>
      </c>
      <c r="M58" s="22">
        <f t="shared" si="9"/>
        <v>1</v>
      </c>
      <c r="N58" s="76">
        <f t="shared" si="10"/>
        <v>0.8438888888888888</v>
      </c>
    </row>
    <row r="59" spans="1:14" ht="63" outlineLevel="1" x14ac:dyDescent="0.35">
      <c r="A59" s="30" t="s">
        <v>59</v>
      </c>
      <c r="B59" s="30"/>
      <c r="C59" s="30" t="s">
        <v>60</v>
      </c>
      <c r="D59" s="19" t="s">
        <v>61</v>
      </c>
      <c r="E59" s="20" t="s">
        <v>470</v>
      </c>
      <c r="F59" s="21"/>
      <c r="G59" s="19">
        <v>1</v>
      </c>
      <c r="H59" s="19">
        <v>1</v>
      </c>
      <c r="I59" s="19"/>
      <c r="J59" s="19"/>
      <c r="K59" s="76">
        <f t="shared" si="7"/>
        <v>0.8438888888888888</v>
      </c>
      <c r="L59" s="22">
        <f t="shared" si="8"/>
        <v>1</v>
      </c>
      <c r="M59" s="22">
        <f t="shared" si="9"/>
        <v>1</v>
      </c>
      <c r="N59" s="76">
        <f t="shared" si="10"/>
        <v>0.8438888888888888</v>
      </c>
    </row>
    <row r="60" spans="1:14" ht="31.5" outlineLevel="1" x14ac:dyDescent="0.35">
      <c r="A60" s="30" t="s">
        <v>200</v>
      </c>
      <c r="B60" s="30"/>
      <c r="C60" s="30" t="s">
        <v>201</v>
      </c>
      <c r="D60" s="19" t="s">
        <v>340</v>
      </c>
      <c r="E60" s="20" t="s">
        <v>471</v>
      </c>
      <c r="F60" s="21"/>
      <c r="G60" s="19">
        <v>1</v>
      </c>
      <c r="H60" s="19">
        <v>1</v>
      </c>
      <c r="I60" s="19"/>
      <c r="J60" s="19"/>
      <c r="K60" s="76">
        <f t="shared" si="7"/>
        <v>0.8438888888888888</v>
      </c>
      <c r="L60" s="22">
        <f t="shared" si="8"/>
        <v>1</v>
      </c>
      <c r="M60" s="22">
        <f t="shared" si="9"/>
        <v>1</v>
      </c>
      <c r="N60" s="76">
        <f t="shared" si="10"/>
        <v>0.8438888888888888</v>
      </c>
    </row>
    <row r="61" spans="1:14" ht="21" outlineLevel="1" x14ac:dyDescent="0.35">
      <c r="A61" s="30" t="s">
        <v>62</v>
      </c>
      <c r="B61" s="30"/>
      <c r="C61" s="30" t="s">
        <v>15</v>
      </c>
      <c r="D61" s="19" t="s">
        <v>63</v>
      </c>
      <c r="E61" s="20" t="s">
        <v>472</v>
      </c>
      <c r="F61" s="21"/>
      <c r="G61" s="19">
        <v>1</v>
      </c>
      <c r="H61" s="19">
        <v>1</v>
      </c>
      <c r="I61" s="19"/>
      <c r="J61" s="19"/>
      <c r="K61" s="76">
        <f t="shared" si="7"/>
        <v>0.8438888888888888</v>
      </c>
      <c r="L61" s="22">
        <f t="shared" si="8"/>
        <v>1</v>
      </c>
      <c r="M61" s="22">
        <f t="shared" si="9"/>
        <v>1</v>
      </c>
      <c r="N61" s="76">
        <f t="shared" si="10"/>
        <v>0.8438888888888888</v>
      </c>
    </row>
    <row r="62" spans="1:14" ht="42" outlineLevel="1" x14ac:dyDescent="0.35">
      <c r="A62" s="30" t="s">
        <v>64</v>
      </c>
      <c r="B62" s="30"/>
      <c r="C62" s="30" t="s">
        <v>136</v>
      </c>
      <c r="D62" s="19" t="s">
        <v>341</v>
      </c>
      <c r="E62" s="20" t="s">
        <v>473</v>
      </c>
      <c r="F62" s="21"/>
      <c r="G62" s="19">
        <v>1</v>
      </c>
      <c r="H62" s="19">
        <v>1</v>
      </c>
      <c r="I62" s="19"/>
      <c r="J62" s="19"/>
      <c r="K62" s="76">
        <f t="shared" si="7"/>
        <v>0.8438888888888888</v>
      </c>
      <c r="L62" s="22">
        <f t="shared" si="8"/>
        <v>1</v>
      </c>
      <c r="M62" s="22">
        <f t="shared" si="9"/>
        <v>1</v>
      </c>
      <c r="N62" s="76">
        <f t="shared" si="10"/>
        <v>0.8438888888888888</v>
      </c>
    </row>
    <row r="63" spans="1:14" ht="31.5" outlineLevel="2" x14ac:dyDescent="0.35">
      <c r="A63" s="30" t="s">
        <v>202</v>
      </c>
      <c r="B63" s="30" t="s">
        <v>368</v>
      </c>
      <c r="C63" s="30" t="s">
        <v>203</v>
      </c>
      <c r="D63" s="19" t="s">
        <v>204</v>
      </c>
      <c r="E63" s="20" t="s">
        <v>474</v>
      </c>
      <c r="F63" s="21"/>
      <c r="G63" s="19">
        <v>1</v>
      </c>
      <c r="H63" s="19"/>
      <c r="I63" s="19">
        <v>1</v>
      </c>
      <c r="J63" s="19"/>
      <c r="K63" s="76">
        <f t="shared" si="7"/>
        <v>0.8438888888888888</v>
      </c>
      <c r="L63" s="22" t="str">
        <f t="shared" si="8"/>
        <v/>
      </c>
      <c r="M63" s="22">
        <f t="shared" si="9"/>
        <v>1</v>
      </c>
      <c r="N63" s="76" t="str">
        <f t="shared" si="10"/>
        <v/>
      </c>
    </row>
    <row r="64" spans="1:14" ht="52.5" outlineLevel="1" x14ac:dyDescent="0.35">
      <c r="A64" s="30" t="s">
        <v>156</v>
      </c>
      <c r="B64" s="30"/>
      <c r="C64" s="30" t="s">
        <v>205</v>
      </c>
      <c r="D64" s="19" t="s">
        <v>476</v>
      </c>
      <c r="E64" s="20" t="s">
        <v>475</v>
      </c>
      <c r="F64" s="21" t="s">
        <v>282</v>
      </c>
      <c r="G64" s="19" t="s">
        <v>155</v>
      </c>
      <c r="H64" s="19"/>
      <c r="I64" s="19"/>
      <c r="J64" s="19"/>
      <c r="K64" s="76" t="str">
        <f t="shared" si="7"/>
        <v/>
      </c>
      <c r="L64" s="22" t="str">
        <f t="shared" si="8"/>
        <v/>
      </c>
      <c r="M64" s="22" t="str">
        <f t="shared" si="9"/>
        <v/>
      </c>
      <c r="N64" s="76" t="str">
        <f t="shared" si="10"/>
        <v/>
      </c>
    </row>
    <row r="65" spans="1:14" s="11" customFormat="1" ht="31.5" outlineLevel="1" x14ac:dyDescent="0.35">
      <c r="A65" s="30" t="s">
        <v>154</v>
      </c>
      <c r="B65" s="30"/>
      <c r="C65" s="30" t="s">
        <v>65</v>
      </c>
      <c r="D65" s="19" t="s">
        <v>349</v>
      </c>
      <c r="E65" s="20" t="s">
        <v>477</v>
      </c>
      <c r="F65" s="21"/>
      <c r="G65" s="19">
        <v>1</v>
      </c>
      <c r="H65" s="19">
        <v>1</v>
      </c>
      <c r="I65" s="19"/>
      <c r="J65" s="19"/>
      <c r="K65" s="76">
        <f t="shared" si="7"/>
        <v>0.8438888888888888</v>
      </c>
      <c r="L65" s="22">
        <f t="shared" si="8"/>
        <v>1</v>
      </c>
      <c r="M65" s="22">
        <f t="shared" si="9"/>
        <v>1</v>
      </c>
      <c r="N65" s="76">
        <f t="shared" si="10"/>
        <v>0.8438888888888888</v>
      </c>
    </row>
    <row r="66" spans="1:14" s="83" customFormat="1" ht="21" x14ac:dyDescent="0.35">
      <c r="A66" s="71"/>
      <c r="B66" s="38"/>
      <c r="C66" s="71" t="s">
        <v>512</v>
      </c>
      <c r="D66" s="39"/>
      <c r="E66" s="39"/>
      <c r="F66" s="38"/>
      <c r="G66" s="65">
        <f>SUM(G67:G81)</f>
        <v>29</v>
      </c>
      <c r="H66" s="15"/>
      <c r="I66" s="15"/>
      <c r="J66" s="15"/>
      <c r="K66" s="78">
        <f>SUM(K67:K81)</f>
        <v>17.010000000000012</v>
      </c>
      <c r="L66" s="65">
        <f>SUM(L67:L81)</f>
        <v>18</v>
      </c>
      <c r="M66" s="65">
        <f>SUM(M67:M81)</f>
        <v>23</v>
      </c>
      <c r="N66" s="78">
        <f>SUM(N67:N81)</f>
        <v>10.557931034482763</v>
      </c>
    </row>
    <row r="67" spans="1:14" ht="199.5" outlineLevel="1" x14ac:dyDescent="0.35">
      <c r="A67" s="30" t="s">
        <v>66</v>
      </c>
      <c r="B67" s="30"/>
      <c r="C67" s="30" t="s">
        <v>135</v>
      </c>
      <c r="D67" s="19" t="s">
        <v>427</v>
      </c>
      <c r="E67" s="20" t="s">
        <v>483</v>
      </c>
      <c r="F67" s="21" t="s">
        <v>282</v>
      </c>
      <c r="G67" s="22">
        <v>15</v>
      </c>
      <c r="H67" s="22">
        <v>11</v>
      </c>
      <c r="I67" s="22"/>
      <c r="J67" s="22"/>
      <c r="K67" s="76">
        <f>IFERROR(G67/$R$5*$R$4, "" )</f>
        <v>8.7982758620689676</v>
      </c>
      <c r="L67" s="22">
        <f t="shared" ref="L67" si="11">IF( H67="", "", H67)</f>
        <v>11</v>
      </c>
      <c r="M67" s="22">
        <f t="shared" ref="M67" si="12">IF(AND(H67="",I67=""),"",H67+I67)</f>
        <v>11</v>
      </c>
      <c r="N67" s="76">
        <f>IF(L67="","",L67/R$5*$R$4)</f>
        <v>6.4520689655172418</v>
      </c>
    </row>
    <row r="68" spans="1:14" s="11" customFormat="1" ht="94.5" hidden="1" outlineLevel="2" x14ac:dyDescent="0.35">
      <c r="A68" s="50" t="s">
        <v>206</v>
      </c>
      <c r="B68" s="50" t="s">
        <v>368</v>
      </c>
      <c r="C68" s="50" t="s">
        <v>207</v>
      </c>
      <c r="D68" s="22" t="s">
        <v>478</v>
      </c>
      <c r="E68" s="21"/>
      <c r="F68" s="21" t="s">
        <v>282</v>
      </c>
      <c r="G68" s="22" t="s">
        <v>535</v>
      </c>
      <c r="H68" s="22"/>
      <c r="I68" s="22"/>
      <c r="J68" s="22"/>
      <c r="K68" s="76" t="str">
        <f t="shared" ref="K68:K81" si="13">IFERROR(G68/$R$5*$R$4, "" )</f>
        <v/>
      </c>
      <c r="L68" s="22" t="str">
        <f t="shared" ref="L68" si="14">IF( H68="", "", H68)</f>
        <v/>
      </c>
      <c r="M68" s="22" t="str">
        <f t="shared" ref="M68" si="15">IF(AND(H68="",I68=""),"",H68+I68)</f>
        <v/>
      </c>
      <c r="N68" s="77" t="str">
        <f t="shared" ref="N68" si="16">IF(L68="","",L68/$R$5*$R$4)</f>
        <v/>
      </c>
    </row>
    <row r="69" spans="1:14" ht="42" outlineLevel="1" collapsed="1" x14ac:dyDescent="0.35">
      <c r="A69" s="30" t="s">
        <v>67</v>
      </c>
      <c r="B69" s="30"/>
      <c r="C69" s="30" t="s">
        <v>68</v>
      </c>
      <c r="D69" s="19" t="s">
        <v>422</v>
      </c>
      <c r="E69" s="20" t="s">
        <v>482</v>
      </c>
      <c r="F69" s="21" t="s">
        <v>282</v>
      </c>
      <c r="G69" s="22">
        <v>1</v>
      </c>
      <c r="H69" s="22">
        <v>1</v>
      </c>
      <c r="I69" s="22"/>
      <c r="J69" s="22"/>
      <c r="K69" s="76">
        <f t="shared" si="13"/>
        <v>0.58655172413793111</v>
      </c>
      <c r="L69" s="22">
        <f t="shared" ref="L69:L81" si="17">IF( H69="", "", H69)</f>
        <v>1</v>
      </c>
      <c r="M69" s="22">
        <f t="shared" ref="M69:M81" si="18">IF(AND(H69="",I69=""),"",H69+I69)</f>
        <v>1</v>
      </c>
      <c r="N69" s="77">
        <f t="shared" ref="N69:N81" si="19">IF(L69="","",L69/$R$5*$R$4)</f>
        <v>0.58655172413793111</v>
      </c>
    </row>
    <row r="70" spans="1:14" ht="42" outlineLevel="1" x14ac:dyDescent="0.35">
      <c r="A70" s="30" t="s">
        <v>69</v>
      </c>
      <c r="B70" s="30"/>
      <c r="C70" s="30" t="s">
        <v>70</v>
      </c>
      <c r="D70" s="19" t="s">
        <v>279</v>
      </c>
      <c r="E70" s="20" t="s">
        <v>481</v>
      </c>
      <c r="F70" s="21"/>
      <c r="G70" s="22">
        <v>1</v>
      </c>
      <c r="H70" s="22">
        <v>1</v>
      </c>
      <c r="I70" s="22"/>
      <c r="J70" s="22"/>
      <c r="K70" s="76">
        <f t="shared" si="13"/>
        <v>0.58655172413793111</v>
      </c>
      <c r="L70" s="22">
        <f t="shared" si="17"/>
        <v>1</v>
      </c>
      <c r="M70" s="22">
        <f t="shared" si="18"/>
        <v>1</v>
      </c>
      <c r="N70" s="77">
        <f t="shared" si="19"/>
        <v>0.58655172413793111</v>
      </c>
    </row>
    <row r="71" spans="1:14" ht="42" outlineLevel="1" x14ac:dyDescent="0.35">
      <c r="A71" s="30" t="s">
        <v>211</v>
      </c>
      <c r="B71" s="30"/>
      <c r="C71" s="30" t="s">
        <v>71</v>
      </c>
      <c r="D71" s="19" t="s">
        <v>373</v>
      </c>
      <c r="E71" s="20" t="s">
        <v>393</v>
      </c>
      <c r="F71" s="21"/>
      <c r="G71" s="22">
        <v>1</v>
      </c>
      <c r="H71" s="22">
        <v>1</v>
      </c>
      <c r="I71" s="22"/>
      <c r="J71" s="22"/>
      <c r="K71" s="76">
        <f t="shared" si="13"/>
        <v>0.58655172413793111</v>
      </c>
      <c r="L71" s="22">
        <f t="shared" si="17"/>
        <v>1</v>
      </c>
      <c r="M71" s="22">
        <f t="shared" si="18"/>
        <v>1</v>
      </c>
      <c r="N71" s="77">
        <f t="shared" si="19"/>
        <v>0.58655172413793111</v>
      </c>
    </row>
    <row r="72" spans="1:14" s="11" customFormat="1" ht="52.5" outlineLevel="1" x14ac:dyDescent="0.35">
      <c r="A72" s="50" t="s">
        <v>157</v>
      </c>
      <c r="B72" s="50"/>
      <c r="C72" s="50" t="s">
        <v>71</v>
      </c>
      <c r="D72" s="19" t="s">
        <v>366</v>
      </c>
      <c r="E72" s="20" t="s">
        <v>480</v>
      </c>
      <c r="F72" s="21"/>
      <c r="G72" s="22" t="s">
        <v>534</v>
      </c>
      <c r="H72" s="22"/>
      <c r="I72" s="22"/>
      <c r="J72" s="22"/>
      <c r="K72" s="77" t="str">
        <f t="shared" si="13"/>
        <v/>
      </c>
      <c r="L72" s="22" t="str">
        <f t="shared" si="17"/>
        <v/>
      </c>
      <c r="M72" s="22" t="str">
        <f t="shared" si="18"/>
        <v/>
      </c>
      <c r="N72" s="77" t="str">
        <f t="shared" si="19"/>
        <v/>
      </c>
    </row>
    <row r="73" spans="1:14" ht="74.25" customHeight="1" outlineLevel="2" x14ac:dyDescent="0.35">
      <c r="A73" s="30" t="s">
        <v>212</v>
      </c>
      <c r="B73" s="30" t="s">
        <v>368</v>
      </c>
      <c r="C73" s="30" t="s">
        <v>213</v>
      </c>
      <c r="D73" s="22" t="s">
        <v>350</v>
      </c>
      <c r="E73" s="21" t="s">
        <v>479</v>
      </c>
      <c r="F73" s="21"/>
      <c r="G73" s="22">
        <v>1</v>
      </c>
      <c r="H73" s="22"/>
      <c r="I73" s="22">
        <v>1</v>
      </c>
      <c r="J73" s="22"/>
      <c r="K73" s="76">
        <f t="shared" si="13"/>
        <v>0.58655172413793111</v>
      </c>
      <c r="L73" s="22" t="str">
        <f t="shared" si="17"/>
        <v/>
      </c>
      <c r="M73" s="22">
        <f t="shared" si="18"/>
        <v>1</v>
      </c>
      <c r="N73" s="77" t="str">
        <f t="shared" si="19"/>
        <v/>
      </c>
    </row>
    <row r="74" spans="1:14" ht="126" outlineLevel="2" x14ac:dyDescent="0.35">
      <c r="A74" s="30" t="s">
        <v>214</v>
      </c>
      <c r="B74" s="30" t="s">
        <v>368</v>
      </c>
      <c r="C74" s="30" t="s">
        <v>215</v>
      </c>
      <c r="D74" s="22" t="s">
        <v>351</v>
      </c>
      <c r="E74" s="21" t="s">
        <v>484</v>
      </c>
      <c r="F74" s="21"/>
      <c r="G74" s="22">
        <v>1</v>
      </c>
      <c r="H74" s="22"/>
      <c r="I74" s="22"/>
      <c r="J74" s="22"/>
      <c r="K74" s="76">
        <f t="shared" si="13"/>
        <v>0.58655172413793111</v>
      </c>
      <c r="L74" s="22" t="str">
        <f t="shared" si="17"/>
        <v/>
      </c>
      <c r="M74" s="22" t="str">
        <f t="shared" si="18"/>
        <v/>
      </c>
      <c r="N74" s="77" t="str">
        <f t="shared" si="19"/>
        <v/>
      </c>
    </row>
    <row r="75" spans="1:14" ht="31.5" outlineLevel="2" x14ac:dyDescent="0.35">
      <c r="A75" s="30" t="s">
        <v>216</v>
      </c>
      <c r="B75" s="30" t="s">
        <v>368</v>
      </c>
      <c r="C75" s="30" t="s">
        <v>217</v>
      </c>
      <c r="D75" s="22" t="s">
        <v>486</v>
      </c>
      <c r="E75" s="22" t="s">
        <v>485</v>
      </c>
      <c r="F75" s="21"/>
      <c r="G75" s="22">
        <v>1</v>
      </c>
      <c r="H75" s="22"/>
      <c r="I75" s="22"/>
      <c r="J75" s="22"/>
      <c r="K75" s="76">
        <f t="shared" si="13"/>
        <v>0.58655172413793111</v>
      </c>
      <c r="L75" s="22" t="str">
        <f t="shared" si="17"/>
        <v/>
      </c>
      <c r="M75" s="22" t="str">
        <f t="shared" si="18"/>
        <v/>
      </c>
      <c r="N75" s="77" t="str">
        <f t="shared" si="19"/>
        <v/>
      </c>
    </row>
    <row r="76" spans="1:14" ht="42" outlineLevel="2" x14ac:dyDescent="0.35">
      <c r="A76" s="30" t="s">
        <v>228</v>
      </c>
      <c r="B76" s="30" t="s">
        <v>368</v>
      </c>
      <c r="C76" s="30" t="s">
        <v>218</v>
      </c>
      <c r="D76" s="22" t="s">
        <v>219</v>
      </c>
      <c r="E76" s="21" t="s">
        <v>394</v>
      </c>
      <c r="F76" s="21"/>
      <c r="G76" s="22">
        <v>1</v>
      </c>
      <c r="H76" s="22">
        <v>1</v>
      </c>
      <c r="I76" s="22"/>
      <c r="J76" s="22"/>
      <c r="K76" s="76">
        <f t="shared" si="13"/>
        <v>0.58655172413793111</v>
      </c>
      <c r="L76" s="22">
        <f t="shared" si="17"/>
        <v>1</v>
      </c>
      <c r="M76" s="22">
        <f t="shared" si="18"/>
        <v>1</v>
      </c>
      <c r="N76" s="77">
        <f t="shared" si="19"/>
        <v>0.58655172413793111</v>
      </c>
    </row>
    <row r="77" spans="1:14" ht="31.5" outlineLevel="2" x14ac:dyDescent="0.35">
      <c r="A77" s="30" t="s">
        <v>229</v>
      </c>
      <c r="B77" s="30" t="s">
        <v>368</v>
      </c>
      <c r="C77" s="30" t="s">
        <v>220</v>
      </c>
      <c r="D77" s="22" t="s">
        <v>221</v>
      </c>
      <c r="E77" s="21" t="s">
        <v>395</v>
      </c>
      <c r="F77" s="21"/>
      <c r="G77" s="22">
        <v>1</v>
      </c>
      <c r="H77" s="22">
        <v>1</v>
      </c>
      <c r="I77" s="22"/>
      <c r="J77" s="22"/>
      <c r="K77" s="76">
        <f t="shared" si="13"/>
        <v>0.58655172413793111</v>
      </c>
      <c r="L77" s="22">
        <f t="shared" si="17"/>
        <v>1</v>
      </c>
      <c r="M77" s="22">
        <f t="shared" si="18"/>
        <v>1</v>
      </c>
      <c r="N77" s="77">
        <f t="shared" si="19"/>
        <v>0.58655172413793111</v>
      </c>
    </row>
    <row r="78" spans="1:14" ht="21" outlineLevel="2" x14ac:dyDescent="0.35">
      <c r="A78" s="30" t="s">
        <v>230</v>
      </c>
      <c r="B78" s="30" t="s">
        <v>368</v>
      </c>
      <c r="C78" s="30" t="s">
        <v>222</v>
      </c>
      <c r="D78" s="22" t="s">
        <v>223</v>
      </c>
      <c r="E78" s="21" t="s">
        <v>396</v>
      </c>
      <c r="F78" s="21"/>
      <c r="G78" s="22">
        <v>1</v>
      </c>
      <c r="H78" s="22">
        <v>1</v>
      </c>
      <c r="J78" s="22"/>
      <c r="K78" s="76">
        <f t="shared" si="13"/>
        <v>0.58655172413793111</v>
      </c>
      <c r="L78" s="22">
        <f t="shared" si="17"/>
        <v>1</v>
      </c>
      <c r="M78" s="22">
        <f t="shared" si="18"/>
        <v>1</v>
      </c>
      <c r="N78" s="77">
        <f t="shared" si="19"/>
        <v>0.58655172413793111</v>
      </c>
    </row>
    <row r="79" spans="1:14" ht="63" outlineLevel="1" x14ac:dyDescent="0.35">
      <c r="A79" s="30" t="s">
        <v>164</v>
      </c>
      <c r="B79" s="30"/>
      <c r="C79" s="30" t="s">
        <v>165</v>
      </c>
      <c r="D79" s="19" t="s">
        <v>487</v>
      </c>
      <c r="E79" s="20" t="s">
        <v>397</v>
      </c>
      <c r="F79" s="21"/>
      <c r="G79" s="22">
        <v>1</v>
      </c>
      <c r="H79" s="22"/>
      <c r="I79" s="22">
        <v>1</v>
      </c>
      <c r="J79" s="22"/>
      <c r="K79" s="76">
        <f t="shared" si="13"/>
        <v>0.58655172413793111</v>
      </c>
      <c r="L79" s="22" t="str">
        <f t="shared" si="17"/>
        <v/>
      </c>
      <c r="M79" s="22">
        <f t="shared" si="18"/>
        <v>1</v>
      </c>
      <c r="N79" s="77" t="str">
        <f t="shared" si="19"/>
        <v/>
      </c>
    </row>
    <row r="80" spans="1:14" ht="42" outlineLevel="1" x14ac:dyDescent="0.35">
      <c r="A80" s="30" t="s">
        <v>225</v>
      </c>
      <c r="B80" s="30"/>
      <c r="C80" s="30" t="s">
        <v>226</v>
      </c>
      <c r="D80" s="19" t="s">
        <v>227</v>
      </c>
      <c r="E80" s="20" t="s">
        <v>398</v>
      </c>
      <c r="F80" s="21"/>
      <c r="G80" s="22">
        <v>2</v>
      </c>
      <c r="H80" s="22"/>
      <c r="I80" s="22">
        <v>2</v>
      </c>
      <c r="J80" s="22"/>
      <c r="K80" s="76">
        <f t="shared" si="13"/>
        <v>1.1731034482758622</v>
      </c>
      <c r="L80" s="22" t="str">
        <f t="shared" si="17"/>
        <v/>
      </c>
      <c r="M80" s="22">
        <f t="shared" si="18"/>
        <v>2</v>
      </c>
      <c r="N80" s="77" t="str">
        <f t="shared" si="19"/>
        <v/>
      </c>
    </row>
    <row r="81" spans="1:16" ht="157.5" outlineLevel="1" x14ac:dyDescent="0.35">
      <c r="A81" s="30" t="s">
        <v>231</v>
      </c>
      <c r="B81" s="30"/>
      <c r="C81" s="30" t="s">
        <v>232</v>
      </c>
      <c r="D81" s="19" t="s">
        <v>233</v>
      </c>
      <c r="E81" s="20" t="s">
        <v>399</v>
      </c>
      <c r="F81" s="21"/>
      <c r="G81" s="22">
        <v>2</v>
      </c>
      <c r="H81" s="22">
        <v>1</v>
      </c>
      <c r="I81" s="22">
        <v>1</v>
      </c>
      <c r="J81" s="22"/>
      <c r="K81" s="76">
        <f t="shared" si="13"/>
        <v>1.1731034482758622</v>
      </c>
      <c r="L81" s="22">
        <f t="shared" si="17"/>
        <v>1</v>
      </c>
      <c r="M81" s="22">
        <f t="shared" si="18"/>
        <v>2</v>
      </c>
      <c r="N81" s="77">
        <f t="shared" si="19"/>
        <v>0.58655172413793111</v>
      </c>
    </row>
    <row r="82" spans="1:16" ht="21" x14ac:dyDescent="0.35">
      <c r="A82" s="69"/>
      <c r="B82" s="12"/>
      <c r="C82" s="67" t="s">
        <v>513</v>
      </c>
      <c r="D82" s="14"/>
      <c r="E82" s="14"/>
      <c r="F82" s="13"/>
      <c r="G82" s="16">
        <f>SUM(G83:G88)</f>
        <v>11</v>
      </c>
      <c r="H82" s="16"/>
      <c r="I82" s="16"/>
      <c r="J82" s="16"/>
      <c r="K82" s="74">
        <f>SUM(K83:K88)</f>
        <v>4.25</v>
      </c>
      <c r="L82" s="84">
        <f>SUM(L83:L88)</f>
        <v>8</v>
      </c>
      <c r="M82" s="84">
        <f>SUM(M83:M88)</f>
        <v>12</v>
      </c>
      <c r="N82" s="81">
        <f>SUM(N83:N88)</f>
        <v>3.0909090909090908</v>
      </c>
    </row>
    <row r="83" spans="1:16" ht="73.5" outlineLevel="1" x14ac:dyDescent="0.35">
      <c r="A83" s="30" t="s">
        <v>72</v>
      </c>
      <c r="B83" s="30"/>
      <c r="C83" s="30" t="s">
        <v>73</v>
      </c>
      <c r="D83" s="19" t="s">
        <v>536</v>
      </c>
      <c r="E83" s="20" t="s">
        <v>514</v>
      </c>
      <c r="F83" s="21"/>
      <c r="G83" s="22">
        <v>5</v>
      </c>
      <c r="H83" s="22">
        <v>3</v>
      </c>
      <c r="I83" s="22">
        <v>2</v>
      </c>
      <c r="J83" s="22"/>
      <c r="K83" s="76">
        <f>IFERROR(G83/$S$5*$S$4, "" )</f>
        <v>1.9318181818181817</v>
      </c>
      <c r="L83" s="22">
        <f t="shared" ref="L83" si="20">IF( H83="", "", H83)</f>
        <v>3</v>
      </c>
      <c r="M83" s="22">
        <f t="shared" ref="M83" si="21">IF(AND(H83="",I83=""),"",H83+I83)</f>
        <v>5</v>
      </c>
      <c r="N83" s="77">
        <f>IF(L83="","",L83/$S$5*$S$4)</f>
        <v>1.1590909090909089</v>
      </c>
    </row>
    <row r="84" spans="1:16" s="11" customFormat="1" ht="21" outlineLevel="2" x14ac:dyDescent="0.35">
      <c r="A84" s="18" t="s">
        <v>234</v>
      </c>
      <c r="B84" s="18" t="s">
        <v>368</v>
      </c>
      <c r="C84" s="18" t="s">
        <v>235</v>
      </c>
      <c r="D84" s="21" t="s">
        <v>518</v>
      </c>
      <c r="E84" s="21" t="s">
        <v>517</v>
      </c>
      <c r="F84" s="21"/>
      <c r="G84" s="22" t="s">
        <v>534</v>
      </c>
      <c r="H84" s="22"/>
      <c r="I84" s="22"/>
      <c r="J84" s="22">
        <v>1</v>
      </c>
      <c r="K84" s="77" t="str">
        <f t="shared" ref="K84:K88" si="22">IFERROR(G84/$S$5*$S$4, "" )</f>
        <v/>
      </c>
      <c r="L84" s="22" t="str">
        <f t="shared" ref="L84:L88" si="23">IF( H84="", "", H84)</f>
        <v/>
      </c>
      <c r="M84" s="22" t="str">
        <f t="shared" ref="M84:M88" si="24">IF(AND(H84="",I84=""),"",H84+I84)</f>
        <v/>
      </c>
      <c r="N84" s="77" t="str">
        <f t="shared" ref="N84:N88" si="25">IF(L84="","",L84/$S$5*$S$4)</f>
        <v/>
      </c>
    </row>
    <row r="85" spans="1:16" ht="63" outlineLevel="1" x14ac:dyDescent="0.35">
      <c r="A85" s="30" t="s">
        <v>74</v>
      </c>
      <c r="B85" s="30"/>
      <c r="C85" s="30" t="s">
        <v>75</v>
      </c>
      <c r="D85" s="19" t="s">
        <v>348</v>
      </c>
      <c r="E85" s="20" t="s">
        <v>515</v>
      </c>
      <c r="F85" s="21"/>
      <c r="G85" s="22">
        <v>1</v>
      </c>
      <c r="H85" s="22">
        <v>1</v>
      </c>
      <c r="I85" s="22">
        <v>1</v>
      </c>
      <c r="J85" s="22"/>
      <c r="K85" s="76">
        <f t="shared" si="22"/>
        <v>0.38636363636363635</v>
      </c>
      <c r="L85" s="22">
        <f t="shared" si="23"/>
        <v>1</v>
      </c>
      <c r="M85" s="22">
        <f t="shared" si="24"/>
        <v>2</v>
      </c>
      <c r="N85" s="77">
        <f t="shared" si="25"/>
        <v>0.38636363636363635</v>
      </c>
    </row>
    <row r="86" spans="1:16" ht="115.5" outlineLevel="1" x14ac:dyDescent="0.35">
      <c r="A86" s="30" t="s">
        <v>76</v>
      </c>
      <c r="B86" s="30"/>
      <c r="C86" s="30" t="s">
        <v>77</v>
      </c>
      <c r="D86" s="19" t="s">
        <v>138</v>
      </c>
      <c r="E86" s="20" t="s">
        <v>488</v>
      </c>
      <c r="F86" s="21"/>
      <c r="G86" s="19">
        <v>2</v>
      </c>
      <c r="H86" s="19">
        <v>2</v>
      </c>
      <c r="I86" s="19"/>
      <c r="J86" s="19"/>
      <c r="K86" s="76">
        <f t="shared" si="22"/>
        <v>0.77272727272727271</v>
      </c>
      <c r="L86" s="22">
        <f t="shared" si="23"/>
        <v>2</v>
      </c>
      <c r="M86" s="22">
        <f t="shared" si="24"/>
        <v>2</v>
      </c>
      <c r="N86" s="77">
        <f t="shared" si="25"/>
        <v>0.77272727272727271</v>
      </c>
    </row>
    <row r="87" spans="1:16" ht="21" outlineLevel="1" x14ac:dyDescent="0.35">
      <c r="A87" s="30" t="s">
        <v>78</v>
      </c>
      <c r="B87" s="30"/>
      <c r="C87" s="30" t="s">
        <v>79</v>
      </c>
      <c r="D87" s="19" t="s">
        <v>489</v>
      </c>
      <c r="E87" s="20" t="s">
        <v>400</v>
      </c>
      <c r="F87" s="21"/>
      <c r="G87" s="19">
        <v>2</v>
      </c>
      <c r="H87" s="19">
        <v>1</v>
      </c>
      <c r="I87" s="19">
        <v>1</v>
      </c>
      <c r="J87" s="19"/>
      <c r="K87" s="76">
        <f t="shared" si="22"/>
        <v>0.77272727272727271</v>
      </c>
      <c r="L87" s="22">
        <f t="shared" si="23"/>
        <v>1</v>
      </c>
      <c r="M87" s="22">
        <f t="shared" si="24"/>
        <v>2</v>
      </c>
      <c r="N87" s="77">
        <f t="shared" si="25"/>
        <v>0.38636363636363635</v>
      </c>
    </row>
    <row r="88" spans="1:16" s="11" customFormat="1" ht="21" outlineLevel="1" x14ac:dyDescent="0.35">
      <c r="A88" s="30" t="s">
        <v>80</v>
      </c>
      <c r="B88" s="30"/>
      <c r="C88" s="30" t="s">
        <v>81</v>
      </c>
      <c r="D88" s="19" t="s">
        <v>82</v>
      </c>
      <c r="E88" s="20" t="s">
        <v>519</v>
      </c>
      <c r="F88" s="21"/>
      <c r="G88" s="22">
        <v>1</v>
      </c>
      <c r="H88" s="22">
        <v>1</v>
      </c>
      <c r="I88" s="22"/>
      <c r="J88" s="22"/>
      <c r="K88" s="76">
        <f t="shared" si="22"/>
        <v>0.38636363636363635</v>
      </c>
      <c r="L88" s="22">
        <f t="shared" si="23"/>
        <v>1</v>
      </c>
      <c r="M88" s="22">
        <f t="shared" si="24"/>
        <v>1</v>
      </c>
      <c r="N88" s="77">
        <f t="shared" si="25"/>
        <v>0.38636363636363635</v>
      </c>
      <c r="O88" s="3"/>
      <c r="P88" s="3"/>
    </row>
    <row r="89" spans="1:16" s="11" customFormat="1" ht="21" x14ac:dyDescent="0.35">
      <c r="A89" s="69"/>
      <c r="B89" s="12"/>
      <c r="C89" s="67" t="s">
        <v>516</v>
      </c>
      <c r="D89" s="14"/>
      <c r="E89" s="14"/>
      <c r="F89" s="13"/>
      <c r="G89" s="16">
        <f>SUM(G90:G97)</f>
        <v>9</v>
      </c>
      <c r="H89" s="16"/>
      <c r="I89" s="16"/>
      <c r="J89" s="16"/>
      <c r="K89" s="64">
        <f>SUM(K90:K95)</f>
        <v>4.721111111111111</v>
      </c>
      <c r="L89" s="84">
        <f>SUM(L90:L95)</f>
        <v>7</v>
      </c>
      <c r="M89" s="84">
        <f>SUM(M90:M95)</f>
        <v>8</v>
      </c>
      <c r="N89" s="81">
        <f>SUM(N90:N97)</f>
        <v>5.3955555555555543</v>
      </c>
      <c r="O89" s="3"/>
      <c r="P89" s="3"/>
    </row>
    <row r="90" spans="1:16" s="11" customFormat="1" ht="31.5" outlineLevel="1" x14ac:dyDescent="0.35">
      <c r="A90" s="30" t="s">
        <v>83</v>
      </c>
      <c r="B90" s="30"/>
      <c r="C90" s="30" t="s">
        <v>84</v>
      </c>
      <c r="D90" s="19" t="s">
        <v>490</v>
      </c>
      <c r="E90" s="20" t="s">
        <v>491</v>
      </c>
      <c r="F90" s="21" t="s">
        <v>282</v>
      </c>
      <c r="G90" s="22">
        <v>5</v>
      </c>
      <c r="H90" s="22">
        <v>4</v>
      </c>
      <c r="I90" s="22">
        <v>1</v>
      </c>
      <c r="J90" s="22"/>
      <c r="K90" s="76">
        <f>IFERROR(G90/$T$5*$T$4, "" )</f>
        <v>3.3722222222222227</v>
      </c>
      <c r="L90" s="22">
        <f t="shared" ref="L90" si="26">IF( H90="", "", H90)</f>
        <v>4</v>
      </c>
      <c r="M90" s="22">
        <f t="shared" ref="M90" si="27">IF(AND(H90="",I90=""),"",H90+I90)</f>
        <v>5</v>
      </c>
      <c r="N90" s="77">
        <f>IF(L90="","",L90/$T$5*$T$4)</f>
        <v>2.6977777777777776</v>
      </c>
      <c r="O90" s="3"/>
      <c r="P90" s="3"/>
    </row>
    <row r="91" spans="1:16" s="11" customFormat="1" outlineLevel="1" x14ac:dyDescent="0.35">
      <c r="A91" s="41" t="s">
        <v>283</v>
      </c>
      <c r="B91" s="41"/>
      <c r="C91" s="30" t="s">
        <v>85</v>
      </c>
      <c r="D91" s="19" t="s">
        <v>90</v>
      </c>
      <c r="E91" s="19"/>
      <c r="F91" s="21" t="s">
        <v>282</v>
      </c>
      <c r="G91" s="22">
        <v>1</v>
      </c>
      <c r="H91" s="22">
        <v>1</v>
      </c>
      <c r="I91" s="22"/>
      <c r="J91" s="22"/>
      <c r="K91" s="76">
        <f t="shared" ref="K91:K97" si="28">IFERROR(G91/$T$5*$T$4, "" )</f>
        <v>0.6744444444444444</v>
      </c>
      <c r="L91" s="22">
        <f t="shared" ref="L91:L97" si="29">IF( H91="", "", H91)</f>
        <v>1</v>
      </c>
      <c r="M91" s="22">
        <f t="shared" ref="M91:M97" si="30">IF(AND(H91="",I91=""),"",H91+I91)</f>
        <v>1</v>
      </c>
      <c r="N91" s="77">
        <f t="shared" ref="N91:N97" si="31">IF(L91="","",L91/$T$5*$T$4)</f>
        <v>0.6744444444444444</v>
      </c>
      <c r="O91" s="3"/>
      <c r="P91" s="3"/>
    </row>
    <row r="92" spans="1:16" s="11" customFormat="1" ht="31.5" outlineLevel="1" x14ac:dyDescent="0.35">
      <c r="A92" s="41" t="s">
        <v>284</v>
      </c>
      <c r="B92" s="41"/>
      <c r="C92" s="30" t="s">
        <v>86</v>
      </c>
      <c r="D92" s="19" t="s">
        <v>91</v>
      </c>
      <c r="E92" s="19" t="s">
        <v>521</v>
      </c>
      <c r="F92" s="21"/>
      <c r="G92" s="22"/>
      <c r="H92" s="22">
        <v>1</v>
      </c>
      <c r="I92" s="22"/>
      <c r="J92" s="22"/>
      <c r="K92" s="76">
        <f t="shared" si="28"/>
        <v>0</v>
      </c>
      <c r="L92" s="22">
        <f t="shared" si="29"/>
        <v>1</v>
      </c>
      <c r="M92" s="22">
        <f t="shared" si="30"/>
        <v>1</v>
      </c>
      <c r="N92" s="77">
        <f t="shared" si="31"/>
        <v>0.6744444444444444</v>
      </c>
      <c r="O92" s="3"/>
      <c r="P92" s="3"/>
    </row>
    <row r="93" spans="1:16" s="11" customFormat="1" ht="21" outlineLevel="1" x14ac:dyDescent="0.35">
      <c r="A93" s="41" t="s">
        <v>285</v>
      </c>
      <c r="B93" s="41"/>
      <c r="C93" s="30" t="s">
        <v>140</v>
      </c>
      <c r="D93" s="19" t="s">
        <v>520</v>
      </c>
      <c r="E93" s="19" t="s">
        <v>522</v>
      </c>
      <c r="F93" s="21"/>
      <c r="G93" s="22"/>
      <c r="H93" s="22"/>
      <c r="I93" s="22"/>
      <c r="J93" s="22"/>
      <c r="K93" s="76">
        <f t="shared" si="28"/>
        <v>0</v>
      </c>
      <c r="L93" s="22" t="str">
        <f t="shared" si="29"/>
        <v/>
      </c>
      <c r="M93" s="22" t="str">
        <f t="shared" si="30"/>
        <v/>
      </c>
      <c r="N93" s="77" t="str">
        <f t="shared" si="31"/>
        <v/>
      </c>
      <c r="O93" s="3"/>
      <c r="P93" s="3"/>
    </row>
    <row r="94" spans="1:16" s="11" customFormat="1" ht="42" outlineLevel="1" x14ac:dyDescent="0.35">
      <c r="A94" s="41" t="s">
        <v>286</v>
      </c>
      <c r="B94" s="41"/>
      <c r="C94" s="30" t="s">
        <v>87</v>
      </c>
      <c r="D94" s="19" t="s">
        <v>92</v>
      </c>
      <c r="E94" s="19" t="s">
        <v>523</v>
      </c>
      <c r="F94" s="21"/>
      <c r="G94" s="22"/>
      <c r="H94" s="22"/>
      <c r="I94" s="22"/>
      <c r="J94" s="22"/>
      <c r="K94" s="76">
        <f t="shared" si="28"/>
        <v>0</v>
      </c>
      <c r="L94" s="22" t="str">
        <f t="shared" si="29"/>
        <v/>
      </c>
      <c r="M94" s="22" t="str">
        <f t="shared" si="30"/>
        <v/>
      </c>
      <c r="N94" s="77" t="str">
        <f t="shared" si="31"/>
        <v/>
      </c>
      <c r="O94" s="3"/>
      <c r="P94" s="3"/>
    </row>
    <row r="95" spans="1:16" s="11" customFormat="1" ht="21" outlineLevel="1" x14ac:dyDescent="0.35">
      <c r="A95" s="30" t="s">
        <v>88</v>
      </c>
      <c r="B95" s="30"/>
      <c r="C95" s="30" t="s">
        <v>89</v>
      </c>
      <c r="D95" s="19" t="s">
        <v>93</v>
      </c>
      <c r="E95" s="19" t="s">
        <v>492</v>
      </c>
      <c r="F95" s="21"/>
      <c r="G95" s="22">
        <v>1</v>
      </c>
      <c r="H95" s="22">
        <v>1</v>
      </c>
      <c r="I95" s="22"/>
      <c r="J95" s="22"/>
      <c r="K95" s="76">
        <f t="shared" si="28"/>
        <v>0.6744444444444444</v>
      </c>
      <c r="L95" s="22">
        <f t="shared" si="29"/>
        <v>1</v>
      </c>
      <c r="M95" s="22">
        <f t="shared" si="30"/>
        <v>1</v>
      </c>
      <c r="N95" s="77">
        <f t="shared" si="31"/>
        <v>0.6744444444444444</v>
      </c>
      <c r="O95" s="3"/>
      <c r="P95" s="3"/>
    </row>
    <row r="96" spans="1:16" s="11" customFormat="1" ht="31.5" outlineLevel="1" x14ac:dyDescent="0.35">
      <c r="A96" s="30" t="s">
        <v>307</v>
      </c>
      <c r="B96" s="30"/>
      <c r="C96" s="30" t="s">
        <v>236</v>
      </c>
      <c r="D96" s="19" t="s">
        <v>237</v>
      </c>
      <c r="E96" s="19" t="s">
        <v>524</v>
      </c>
      <c r="F96" s="22"/>
      <c r="G96" s="46">
        <v>1</v>
      </c>
      <c r="H96" s="46"/>
      <c r="I96" s="46">
        <v>1</v>
      </c>
      <c r="J96" s="46"/>
      <c r="K96" s="76">
        <f t="shared" si="28"/>
        <v>0.6744444444444444</v>
      </c>
      <c r="L96" s="22" t="str">
        <f t="shared" si="29"/>
        <v/>
      </c>
      <c r="M96" s="22">
        <f t="shared" si="30"/>
        <v>1</v>
      </c>
      <c r="N96" s="77" t="str">
        <f t="shared" si="31"/>
        <v/>
      </c>
      <c r="O96" s="3"/>
      <c r="P96" s="3"/>
    </row>
    <row r="97" spans="1:16" s="11" customFormat="1" ht="42" outlineLevel="1" x14ac:dyDescent="0.35">
      <c r="A97" s="30" t="s">
        <v>238</v>
      </c>
      <c r="B97" s="30"/>
      <c r="C97" s="30" t="s">
        <v>239</v>
      </c>
      <c r="D97" s="42" t="s">
        <v>525</v>
      </c>
      <c r="E97" s="35" t="s">
        <v>401</v>
      </c>
      <c r="F97" s="21"/>
      <c r="G97" s="22">
        <v>1</v>
      </c>
      <c r="H97" s="22">
        <v>1</v>
      </c>
      <c r="I97" s="22"/>
      <c r="J97" s="22"/>
      <c r="K97" s="76">
        <f t="shared" si="28"/>
        <v>0.6744444444444444</v>
      </c>
      <c r="L97" s="22">
        <f t="shared" si="29"/>
        <v>1</v>
      </c>
      <c r="M97" s="22">
        <f t="shared" si="30"/>
        <v>1</v>
      </c>
      <c r="N97" s="77">
        <f t="shared" si="31"/>
        <v>0.6744444444444444</v>
      </c>
      <c r="O97" s="3"/>
      <c r="P97" s="3"/>
    </row>
    <row r="98" spans="1:16" s="11" customFormat="1" ht="21" outlineLevel="1" x14ac:dyDescent="0.35">
      <c r="A98" s="69"/>
      <c r="B98" s="12"/>
      <c r="C98" s="67" t="s">
        <v>526</v>
      </c>
      <c r="D98" s="14"/>
      <c r="E98" s="14"/>
      <c r="F98" s="13"/>
      <c r="G98" s="16">
        <f>SUM(G99:G106)</f>
        <v>12</v>
      </c>
      <c r="H98" s="16"/>
      <c r="I98" s="16"/>
      <c r="J98" s="16"/>
      <c r="K98" s="74">
        <f>SUM(K99:K106)</f>
        <v>10.53</v>
      </c>
      <c r="L98" s="84">
        <f>SUM(L99:L106)</f>
        <v>6</v>
      </c>
      <c r="M98" s="84">
        <f>SUM(M99:M106)</f>
        <v>7</v>
      </c>
      <c r="N98" s="81">
        <f>SUM(N99:N106)</f>
        <v>5.2649999999999988</v>
      </c>
      <c r="O98" s="3"/>
      <c r="P98" s="3"/>
    </row>
    <row r="99" spans="1:16" s="11" customFormat="1" ht="52.5" outlineLevel="1" x14ac:dyDescent="0.35">
      <c r="A99" s="30" t="s">
        <v>94</v>
      </c>
      <c r="B99" s="30"/>
      <c r="C99" s="50" t="s">
        <v>95</v>
      </c>
      <c r="D99" s="19" t="s">
        <v>374</v>
      </c>
      <c r="E99" s="20" t="s">
        <v>501</v>
      </c>
      <c r="F99" s="21"/>
      <c r="G99" s="22">
        <v>5</v>
      </c>
      <c r="H99" s="22">
        <v>2</v>
      </c>
      <c r="I99" s="22">
        <v>1</v>
      </c>
      <c r="J99" s="22">
        <v>2</v>
      </c>
      <c r="K99" s="76">
        <f>IFERROR(G99/$U$5*$U$4, "" )</f>
        <v>4.3875000000000002</v>
      </c>
      <c r="L99" s="22">
        <f t="shared" ref="L99" si="32">IF( H99="", "", H99)</f>
        <v>2</v>
      </c>
      <c r="M99" s="22">
        <f t="shared" ref="M99" si="33">IF(AND(H99="",I99=""),"",H99+I99)</f>
        <v>3</v>
      </c>
      <c r="N99" s="77">
        <f>IF(L99="","",L99/$U$5*$U$4)</f>
        <v>1.7549999999999999</v>
      </c>
      <c r="O99" s="3"/>
      <c r="P99" s="3"/>
    </row>
    <row r="100" spans="1:16" s="11" customFormat="1" ht="42" outlineLevel="1" x14ac:dyDescent="0.35">
      <c r="A100" s="30" t="s">
        <v>96</v>
      </c>
      <c r="B100" s="30"/>
      <c r="C100" s="30" t="s">
        <v>97</v>
      </c>
      <c r="D100" s="19" t="s">
        <v>104</v>
      </c>
      <c r="E100" s="20" t="s">
        <v>502</v>
      </c>
      <c r="F100" s="21"/>
      <c r="G100" s="22">
        <v>1</v>
      </c>
      <c r="H100" s="22">
        <v>1</v>
      </c>
      <c r="I100" s="22"/>
      <c r="J100" s="22"/>
      <c r="K100" s="76">
        <f t="shared" ref="K100:K106" si="34">IFERROR(G100/$U$5*$U$4, "" )</f>
        <v>0.87749999999999995</v>
      </c>
      <c r="L100" s="22">
        <f t="shared" ref="L100:L106" si="35">IF( H100="", "", H100)</f>
        <v>1</v>
      </c>
      <c r="M100" s="22">
        <f t="shared" ref="M100:M106" si="36">IF(AND(H100="",I100=""),"",H100+I100)</f>
        <v>1</v>
      </c>
      <c r="N100" s="77">
        <f t="shared" ref="N100:N106" si="37">IF(L100="","",L100/$U$5*$U$4)</f>
        <v>0.87749999999999995</v>
      </c>
      <c r="O100" s="3"/>
      <c r="P100" s="3"/>
    </row>
    <row r="101" spans="1:16" ht="31.5" outlineLevel="1" x14ac:dyDescent="0.35">
      <c r="A101" s="30" t="s">
        <v>98</v>
      </c>
      <c r="B101" s="30"/>
      <c r="C101" s="30" t="s">
        <v>99</v>
      </c>
      <c r="D101" s="19" t="s">
        <v>11</v>
      </c>
      <c r="E101" s="20" t="s">
        <v>503</v>
      </c>
      <c r="F101" s="21" t="s">
        <v>282</v>
      </c>
      <c r="G101" s="22" t="s">
        <v>155</v>
      </c>
      <c r="H101" s="22"/>
      <c r="I101" s="22"/>
      <c r="J101" s="22"/>
      <c r="K101" s="76" t="str">
        <f t="shared" si="34"/>
        <v/>
      </c>
      <c r="L101" s="22" t="str">
        <f t="shared" si="35"/>
        <v/>
      </c>
      <c r="M101" s="22" t="str">
        <f t="shared" si="36"/>
        <v/>
      </c>
      <c r="N101" s="77" t="str">
        <f t="shared" si="37"/>
        <v/>
      </c>
    </row>
    <row r="102" spans="1:16" ht="21" outlineLevel="1" x14ac:dyDescent="0.35">
      <c r="A102" s="30" t="s">
        <v>100</v>
      </c>
      <c r="B102" s="30"/>
      <c r="C102" s="30" t="s">
        <v>12</v>
      </c>
      <c r="D102" s="19" t="s">
        <v>105</v>
      </c>
      <c r="E102" s="20" t="s">
        <v>504</v>
      </c>
      <c r="F102" s="21"/>
      <c r="G102" s="22">
        <v>1</v>
      </c>
      <c r="H102" s="22">
        <v>1</v>
      </c>
      <c r="I102" s="22"/>
      <c r="J102" s="22"/>
      <c r="K102" s="76">
        <f t="shared" si="34"/>
        <v>0.87749999999999995</v>
      </c>
      <c r="L102" s="22">
        <f t="shared" si="35"/>
        <v>1</v>
      </c>
      <c r="M102" s="22">
        <f t="shared" si="36"/>
        <v>1</v>
      </c>
      <c r="N102" s="77">
        <f t="shared" si="37"/>
        <v>0.87749999999999995</v>
      </c>
    </row>
    <row r="103" spans="1:16" ht="42" outlineLevel="2" x14ac:dyDescent="0.35">
      <c r="A103" s="30" t="s">
        <v>287</v>
      </c>
      <c r="B103" s="30" t="s">
        <v>368</v>
      </c>
      <c r="C103" s="30" t="s">
        <v>240</v>
      </c>
      <c r="D103" s="25" t="s">
        <v>241</v>
      </c>
      <c r="E103" s="24" t="s">
        <v>527</v>
      </c>
      <c r="F103" s="21"/>
      <c r="G103" s="21">
        <v>3</v>
      </c>
      <c r="H103" s="21"/>
      <c r="I103" s="21"/>
      <c r="J103" s="21">
        <v>3</v>
      </c>
      <c r="K103" s="76">
        <f t="shared" si="34"/>
        <v>2.6324999999999998</v>
      </c>
      <c r="L103" s="22" t="str">
        <f t="shared" si="35"/>
        <v/>
      </c>
      <c r="M103" s="22" t="str">
        <f t="shared" si="36"/>
        <v/>
      </c>
      <c r="N103" s="77" t="str">
        <f t="shared" si="37"/>
        <v/>
      </c>
    </row>
    <row r="104" spans="1:16" ht="42" outlineLevel="1" x14ac:dyDescent="0.35">
      <c r="A104" s="85" t="s">
        <v>158</v>
      </c>
      <c r="B104" s="30"/>
      <c r="C104" s="30" t="s">
        <v>101</v>
      </c>
      <c r="D104" s="19" t="s">
        <v>375</v>
      </c>
      <c r="E104" s="20" t="s">
        <v>402</v>
      </c>
      <c r="F104" s="21"/>
      <c r="G104" s="22">
        <v>1</v>
      </c>
      <c r="H104" s="22">
        <v>1</v>
      </c>
      <c r="I104" s="22"/>
      <c r="J104" s="22"/>
      <c r="K104" s="76">
        <f t="shared" si="34"/>
        <v>0.87749999999999995</v>
      </c>
      <c r="L104" s="22">
        <f t="shared" si="35"/>
        <v>1</v>
      </c>
      <c r="M104" s="22">
        <f t="shared" si="36"/>
        <v>1</v>
      </c>
      <c r="N104" s="77">
        <f t="shared" si="37"/>
        <v>0.87749999999999995</v>
      </c>
    </row>
    <row r="105" spans="1:16" ht="42" hidden="1" outlineLevel="1" x14ac:dyDescent="0.35">
      <c r="A105" s="86"/>
      <c r="B105" s="30"/>
      <c r="C105" s="30" t="s">
        <v>102</v>
      </c>
      <c r="D105" s="19" t="s">
        <v>376</v>
      </c>
      <c r="E105" s="20"/>
      <c r="F105" s="21"/>
      <c r="G105" s="22"/>
      <c r="H105" s="22"/>
      <c r="I105" s="22"/>
      <c r="J105" s="22"/>
      <c r="K105" s="76">
        <f t="shared" si="34"/>
        <v>0</v>
      </c>
      <c r="L105" s="22" t="str">
        <f t="shared" si="35"/>
        <v/>
      </c>
      <c r="M105" s="22" t="str">
        <f t="shared" si="36"/>
        <v/>
      </c>
      <c r="N105" s="77" t="str">
        <f t="shared" si="37"/>
        <v/>
      </c>
    </row>
    <row r="106" spans="1:16" ht="42" outlineLevel="1" x14ac:dyDescent="0.35">
      <c r="A106" s="30" t="s">
        <v>0</v>
      </c>
      <c r="B106" s="30"/>
      <c r="C106" s="30" t="s">
        <v>103</v>
      </c>
      <c r="D106" s="19" t="s">
        <v>13</v>
      </c>
      <c r="E106" s="20" t="s">
        <v>403</v>
      </c>
      <c r="F106" s="21"/>
      <c r="G106" s="22">
        <v>1</v>
      </c>
      <c r="H106" s="22">
        <v>1</v>
      </c>
      <c r="I106" s="22"/>
      <c r="J106" s="22"/>
      <c r="K106" s="76">
        <f t="shared" si="34"/>
        <v>0.87749999999999995</v>
      </c>
      <c r="L106" s="22">
        <f t="shared" si="35"/>
        <v>1</v>
      </c>
      <c r="M106" s="22">
        <f t="shared" si="36"/>
        <v>1</v>
      </c>
      <c r="N106" s="77">
        <f t="shared" si="37"/>
        <v>0.87749999999999995</v>
      </c>
    </row>
    <row r="107" spans="1:16" x14ac:dyDescent="0.35">
      <c r="A107" s="69"/>
      <c r="B107" s="12"/>
      <c r="C107" s="13" t="s">
        <v>159</v>
      </c>
      <c r="D107" s="14"/>
      <c r="E107" s="14"/>
      <c r="F107" s="13"/>
      <c r="G107" s="16">
        <f>SUM(G108:G115)</f>
        <v>8</v>
      </c>
      <c r="H107" s="16"/>
      <c r="I107" s="16"/>
      <c r="J107" s="16"/>
      <c r="K107" s="74">
        <f>SUM(K108:K115)</f>
        <v>9.7200000000000006</v>
      </c>
      <c r="L107" s="84">
        <f>SUM(L108:L115)</f>
        <v>4</v>
      </c>
      <c r="M107" s="84">
        <f>SUM(M108:M115)</f>
        <v>7</v>
      </c>
      <c r="N107" s="81">
        <f>SUM(N108:N115)</f>
        <v>4.8600000000000003</v>
      </c>
    </row>
    <row r="108" spans="1:16" ht="42" outlineLevel="1" x14ac:dyDescent="0.35">
      <c r="A108" s="30" t="s">
        <v>106</v>
      </c>
      <c r="B108" s="30"/>
      <c r="C108" s="30" t="s">
        <v>9</v>
      </c>
      <c r="D108" s="19" t="s">
        <v>113</v>
      </c>
      <c r="E108" s="20" t="s">
        <v>404</v>
      </c>
      <c r="F108" s="21"/>
      <c r="G108" s="22">
        <v>1</v>
      </c>
      <c r="H108" s="22">
        <v>1</v>
      </c>
      <c r="I108" s="22"/>
      <c r="J108" s="22"/>
      <c r="K108" s="76">
        <f>IFERROR(G108/$V$5*$V$4, "" )</f>
        <v>1.2150000000000001</v>
      </c>
      <c r="L108" s="22">
        <f t="shared" ref="L108" si="38">IF( H108="", "", H108)</f>
        <v>1</v>
      </c>
      <c r="M108" s="22">
        <f t="shared" ref="M108" si="39">IF(AND(H108="",I108=""),"",H108+I108)</f>
        <v>1</v>
      </c>
      <c r="N108" s="77">
        <f>IF(L108="","",L108/$V$5*$V$4)</f>
        <v>1.2150000000000001</v>
      </c>
    </row>
    <row r="109" spans="1:16" ht="63" outlineLevel="1" x14ac:dyDescent="0.35">
      <c r="A109" s="30" t="s">
        <v>107</v>
      </c>
      <c r="B109" s="30"/>
      <c r="C109" s="30" t="s">
        <v>9</v>
      </c>
      <c r="D109" s="19" t="s">
        <v>114</v>
      </c>
      <c r="E109" s="20" t="s">
        <v>505</v>
      </c>
      <c r="F109" s="21"/>
      <c r="G109" s="22">
        <v>2</v>
      </c>
      <c r="H109" s="21">
        <v>1</v>
      </c>
      <c r="I109" s="21">
        <v>1</v>
      </c>
      <c r="J109" s="21"/>
      <c r="K109" s="76">
        <f t="shared" ref="K109:K115" si="40">IFERROR(G109/$V$5*$V$4, "" )</f>
        <v>2.4300000000000002</v>
      </c>
      <c r="L109" s="22">
        <f t="shared" ref="L109:L115" si="41">IF( H109="", "", H109)</f>
        <v>1</v>
      </c>
      <c r="M109" s="22">
        <f t="shared" ref="M109:M115" si="42">IF(AND(H109="",I109=""),"",H109+I109)</f>
        <v>2</v>
      </c>
      <c r="N109" s="77">
        <f t="shared" ref="N109:N115" si="43">IF(L109="","",L109/$V$5*$V$4)</f>
        <v>1.2150000000000001</v>
      </c>
    </row>
    <row r="110" spans="1:16" s="11" customFormat="1" ht="21" outlineLevel="1" x14ac:dyDescent="0.35">
      <c r="A110" s="30" t="s">
        <v>108</v>
      </c>
      <c r="B110" s="30"/>
      <c r="C110" s="30" t="s">
        <v>109</v>
      </c>
      <c r="D110" s="19" t="s">
        <v>115</v>
      </c>
      <c r="E110" s="20" t="s">
        <v>528</v>
      </c>
      <c r="F110" s="21"/>
      <c r="G110" s="22"/>
      <c r="H110" s="21"/>
      <c r="I110" s="21"/>
      <c r="J110" s="21"/>
      <c r="K110" s="76">
        <f t="shared" si="40"/>
        <v>0</v>
      </c>
      <c r="L110" s="22" t="str">
        <f t="shared" si="41"/>
        <v/>
      </c>
      <c r="M110" s="22" t="str">
        <f t="shared" si="42"/>
        <v/>
      </c>
      <c r="N110" s="77" t="str">
        <f t="shared" si="43"/>
        <v/>
      </c>
      <c r="O110" s="3"/>
      <c r="P110" s="3"/>
    </row>
    <row r="111" spans="1:16" s="11" customFormat="1" ht="52.5" outlineLevel="2" x14ac:dyDescent="0.35">
      <c r="A111" s="30" t="s">
        <v>242</v>
      </c>
      <c r="B111" s="30" t="s">
        <v>368</v>
      </c>
      <c r="C111" s="30" t="s">
        <v>319</v>
      </c>
      <c r="D111" s="43" t="s">
        <v>529</v>
      </c>
      <c r="E111" s="44" t="s">
        <v>506</v>
      </c>
      <c r="F111" s="21"/>
      <c r="G111" s="22">
        <v>1</v>
      </c>
      <c r="H111" s="21"/>
      <c r="I111" s="21">
        <v>1</v>
      </c>
      <c r="J111" s="21">
        <v>1</v>
      </c>
      <c r="K111" s="76">
        <f t="shared" si="40"/>
        <v>1.2150000000000001</v>
      </c>
      <c r="L111" s="22" t="str">
        <f t="shared" si="41"/>
        <v/>
      </c>
      <c r="M111" s="22">
        <f t="shared" si="42"/>
        <v>1</v>
      </c>
      <c r="N111" s="77" t="str">
        <f t="shared" si="43"/>
        <v/>
      </c>
      <c r="O111" s="3"/>
      <c r="P111" s="3"/>
    </row>
    <row r="112" spans="1:16" s="11" customFormat="1" ht="73.5" outlineLevel="1" x14ac:dyDescent="0.35">
      <c r="A112" s="30" t="s">
        <v>110</v>
      </c>
      <c r="B112" s="30"/>
      <c r="C112" s="30" t="s">
        <v>111</v>
      </c>
      <c r="D112" s="19" t="s">
        <v>320</v>
      </c>
      <c r="E112" s="20" t="s">
        <v>405</v>
      </c>
      <c r="F112" s="21" t="s">
        <v>282</v>
      </c>
      <c r="G112" s="22">
        <v>1</v>
      </c>
      <c r="H112" s="21">
        <v>1</v>
      </c>
      <c r="I112" s="21"/>
      <c r="J112" s="21"/>
      <c r="K112" s="76">
        <f t="shared" si="40"/>
        <v>1.2150000000000001</v>
      </c>
      <c r="L112" s="22">
        <f t="shared" si="41"/>
        <v>1</v>
      </c>
      <c r="M112" s="22">
        <f t="shared" si="42"/>
        <v>1</v>
      </c>
      <c r="N112" s="77">
        <f t="shared" si="43"/>
        <v>1.2150000000000001</v>
      </c>
      <c r="O112" s="3"/>
      <c r="P112" s="3"/>
    </row>
    <row r="113" spans="1:21" s="11" customFormat="1" ht="63" outlineLevel="1" x14ac:dyDescent="0.35">
      <c r="A113" s="30" t="s">
        <v>243</v>
      </c>
      <c r="B113" s="30"/>
      <c r="C113" s="30" t="s">
        <v>244</v>
      </c>
      <c r="D113" s="35" t="s">
        <v>321</v>
      </c>
      <c r="E113" s="32" t="s">
        <v>406</v>
      </c>
      <c r="F113" s="21"/>
      <c r="G113" s="22">
        <v>1</v>
      </c>
      <c r="H113" s="21"/>
      <c r="I113" s="21"/>
      <c r="J113" s="21">
        <v>1</v>
      </c>
      <c r="K113" s="76">
        <f t="shared" si="40"/>
        <v>1.2150000000000001</v>
      </c>
      <c r="L113" s="22" t="str">
        <f t="shared" si="41"/>
        <v/>
      </c>
      <c r="M113" s="22" t="str">
        <f t="shared" si="42"/>
        <v/>
      </c>
      <c r="N113" s="77" t="str">
        <f t="shared" si="43"/>
        <v/>
      </c>
      <c r="O113" s="3"/>
      <c r="P113" s="3"/>
    </row>
    <row r="114" spans="1:21" s="11" customFormat="1" ht="63" outlineLevel="1" x14ac:dyDescent="0.35">
      <c r="A114" s="30" t="s">
        <v>245</v>
      </c>
      <c r="B114" s="30"/>
      <c r="C114" s="30" t="s">
        <v>246</v>
      </c>
      <c r="D114" s="35" t="s">
        <v>247</v>
      </c>
      <c r="E114" s="32" t="s">
        <v>407</v>
      </c>
      <c r="F114" s="21"/>
      <c r="G114" s="22">
        <v>1</v>
      </c>
      <c r="H114" s="21"/>
      <c r="I114" s="21">
        <v>1</v>
      </c>
      <c r="J114" s="21"/>
      <c r="K114" s="76">
        <f t="shared" si="40"/>
        <v>1.2150000000000001</v>
      </c>
      <c r="L114" s="22" t="str">
        <f t="shared" si="41"/>
        <v/>
      </c>
      <c r="M114" s="22">
        <f t="shared" si="42"/>
        <v>1</v>
      </c>
      <c r="N114" s="77" t="str">
        <f t="shared" si="43"/>
        <v/>
      </c>
      <c r="O114" s="3"/>
      <c r="P114" s="3"/>
    </row>
    <row r="115" spans="1:21" s="11" customFormat="1" ht="63" outlineLevel="1" x14ac:dyDescent="0.35">
      <c r="A115" s="30" t="s">
        <v>112</v>
      </c>
      <c r="B115" s="30"/>
      <c r="C115" s="30" t="s">
        <v>10</v>
      </c>
      <c r="D115" s="19" t="s">
        <v>322</v>
      </c>
      <c r="E115" s="20" t="s">
        <v>507</v>
      </c>
      <c r="F115" s="21"/>
      <c r="G115" s="22">
        <v>1</v>
      </c>
      <c r="H115" s="22">
        <v>1</v>
      </c>
      <c r="I115" s="22"/>
      <c r="J115" s="22"/>
      <c r="K115" s="76">
        <f t="shared" si="40"/>
        <v>1.2150000000000001</v>
      </c>
      <c r="L115" s="22">
        <f t="shared" si="41"/>
        <v>1</v>
      </c>
      <c r="M115" s="22">
        <f t="shared" si="42"/>
        <v>1</v>
      </c>
      <c r="N115" s="77">
        <f t="shared" si="43"/>
        <v>1.2150000000000001</v>
      </c>
      <c r="O115" s="3"/>
      <c r="P115" s="3"/>
    </row>
    <row r="116" spans="1:21" s="11" customFormat="1" ht="31.5" x14ac:dyDescent="0.35">
      <c r="A116" s="69"/>
      <c r="B116" s="12"/>
      <c r="C116" s="67" t="s">
        <v>530</v>
      </c>
      <c r="D116" s="14"/>
      <c r="E116" s="14"/>
      <c r="F116" s="13"/>
      <c r="G116" s="16">
        <f>SUM(G117:G126)</f>
        <v>10</v>
      </c>
      <c r="H116" s="16"/>
      <c r="I116" s="16"/>
      <c r="J116" s="16"/>
      <c r="K116" s="74">
        <f>SUM(K117:K126)</f>
        <v>13.970000000000002</v>
      </c>
      <c r="L116" s="84">
        <f>SUM(L117:L126)</f>
        <v>1</v>
      </c>
      <c r="M116" s="84">
        <f>SUM(M117:M126)</f>
        <v>8</v>
      </c>
      <c r="N116" s="81">
        <f>SUM(N117:N126)</f>
        <v>1.3970000000000002</v>
      </c>
      <c r="O116" s="3"/>
      <c r="P116" s="3"/>
    </row>
    <row r="117" spans="1:21" s="11" customFormat="1" ht="31.5" outlineLevel="1" x14ac:dyDescent="0.35">
      <c r="A117" s="30" t="s">
        <v>116</v>
      </c>
      <c r="B117" s="30"/>
      <c r="C117" s="30" t="s">
        <v>117</v>
      </c>
      <c r="D117" s="19" t="s">
        <v>323</v>
      </c>
      <c r="E117" s="20" t="s">
        <v>408</v>
      </c>
      <c r="F117" s="21"/>
      <c r="G117" s="22">
        <v>2</v>
      </c>
      <c r="H117" s="22"/>
      <c r="I117" s="22"/>
      <c r="J117" s="22">
        <v>2</v>
      </c>
      <c r="K117" s="76">
        <f>IFERROR(G117/$W$5*$W$4, "" )</f>
        <v>2.7940000000000005</v>
      </c>
      <c r="L117" s="22" t="str">
        <f t="shared" ref="L117" si="44">IF( H117="", "", H117)</f>
        <v/>
      </c>
      <c r="M117" s="22" t="str">
        <f t="shared" ref="M117" si="45">IF(AND(H117="",I117=""),"",H117+I117)</f>
        <v/>
      </c>
      <c r="N117" s="77" t="str">
        <f>IF(L117="","",L117/$W$5*$W$4)</f>
        <v/>
      </c>
      <c r="O117" s="3"/>
      <c r="P117" s="3"/>
    </row>
    <row r="118" spans="1:21" s="11" customFormat="1" ht="31.5" outlineLevel="1" x14ac:dyDescent="0.35">
      <c r="A118" s="30" t="s">
        <v>248</v>
      </c>
      <c r="B118" s="30"/>
      <c r="C118" s="30" t="s">
        <v>249</v>
      </c>
      <c r="D118" s="19" t="s">
        <v>324</v>
      </c>
      <c r="E118" s="20" t="s">
        <v>409</v>
      </c>
      <c r="F118" s="21"/>
      <c r="G118" s="22">
        <v>1</v>
      </c>
      <c r="H118" s="22"/>
      <c r="I118" s="22">
        <v>1</v>
      </c>
      <c r="J118" s="22"/>
      <c r="K118" s="76">
        <f t="shared" ref="K118:K126" si="46">IFERROR(G118/$W$5*$W$4, "" )</f>
        <v>1.3970000000000002</v>
      </c>
      <c r="L118" s="22" t="str">
        <f t="shared" ref="L118:L126" si="47">IF( H118="", "", H118)</f>
        <v/>
      </c>
      <c r="M118" s="22">
        <f t="shared" ref="M118:M126" si="48">IF(AND(H118="",I118=""),"",H118+I118)</f>
        <v>1</v>
      </c>
      <c r="N118" s="77" t="str">
        <f t="shared" ref="N118:N126" si="49">IF(L118="","",L118/$W$5*$W$4)</f>
        <v/>
      </c>
      <c r="O118" s="3"/>
      <c r="P118" s="3"/>
    </row>
    <row r="119" spans="1:21" s="11" customFormat="1" ht="21" outlineLevel="1" x14ac:dyDescent="0.35">
      <c r="A119" s="30" t="s">
        <v>118</v>
      </c>
      <c r="B119" s="30"/>
      <c r="C119" s="30" t="s">
        <v>8</v>
      </c>
      <c r="D119" s="19" t="s">
        <v>126</v>
      </c>
      <c r="E119" s="20" t="s">
        <v>410</v>
      </c>
      <c r="F119" s="21"/>
      <c r="G119" s="22">
        <v>1</v>
      </c>
      <c r="H119" s="22">
        <v>1</v>
      </c>
      <c r="I119" s="22"/>
      <c r="J119" s="22"/>
      <c r="K119" s="76">
        <f t="shared" si="46"/>
        <v>1.3970000000000002</v>
      </c>
      <c r="L119" s="22">
        <f t="shared" si="47"/>
        <v>1</v>
      </c>
      <c r="M119" s="22">
        <f t="shared" si="48"/>
        <v>1</v>
      </c>
      <c r="N119" s="77">
        <f t="shared" si="49"/>
        <v>1.3970000000000002</v>
      </c>
      <c r="O119" s="3"/>
      <c r="P119" s="3"/>
    </row>
    <row r="120" spans="1:21" ht="31.5" outlineLevel="1" x14ac:dyDescent="0.35">
      <c r="A120" s="30" t="s">
        <v>119</v>
      </c>
      <c r="B120" s="30"/>
      <c r="C120" s="30" t="s">
        <v>7</v>
      </c>
      <c r="D120" s="19" t="s">
        <v>540</v>
      </c>
      <c r="E120" s="20" t="s">
        <v>411</v>
      </c>
      <c r="F120" s="21"/>
      <c r="G120" s="22">
        <v>1</v>
      </c>
      <c r="H120" s="22"/>
      <c r="I120" s="22">
        <v>1</v>
      </c>
      <c r="J120" s="22"/>
      <c r="K120" s="76">
        <f t="shared" si="46"/>
        <v>1.3970000000000002</v>
      </c>
      <c r="L120" s="22" t="str">
        <f t="shared" si="47"/>
        <v/>
      </c>
      <c r="M120" s="22">
        <f t="shared" si="48"/>
        <v>1</v>
      </c>
      <c r="N120" s="77" t="str">
        <f t="shared" si="49"/>
        <v/>
      </c>
    </row>
    <row r="121" spans="1:21" ht="31.5" outlineLevel="1" x14ac:dyDescent="0.35">
      <c r="A121" s="85" t="s">
        <v>160</v>
      </c>
      <c r="B121" s="30"/>
      <c r="C121" s="30" t="s">
        <v>120</v>
      </c>
      <c r="D121" s="19" t="s">
        <v>539</v>
      </c>
      <c r="E121" s="20" t="s">
        <v>412</v>
      </c>
      <c r="F121" s="21"/>
      <c r="G121" s="22">
        <v>1</v>
      </c>
      <c r="H121" s="22"/>
      <c r="I121" s="22">
        <v>1</v>
      </c>
      <c r="J121" s="22"/>
      <c r="K121" s="76">
        <f t="shared" si="46"/>
        <v>1.3970000000000002</v>
      </c>
      <c r="L121" s="22" t="str">
        <f t="shared" si="47"/>
        <v/>
      </c>
      <c r="M121" s="22">
        <f t="shared" si="48"/>
        <v>1</v>
      </c>
      <c r="N121" s="77" t="str">
        <f t="shared" si="49"/>
        <v/>
      </c>
    </row>
    <row r="122" spans="1:21" ht="31.5" outlineLevel="1" x14ac:dyDescent="0.35">
      <c r="A122" s="86"/>
      <c r="B122" s="30"/>
      <c r="C122" s="30" t="s">
        <v>121</v>
      </c>
      <c r="D122" s="19" t="s">
        <v>538</v>
      </c>
      <c r="E122" s="20" t="s">
        <v>531</v>
      </c>
      <c r="F122" s="21"/>
      <c r="G122" s="22"/>
      <c r="H122" s="22"/>
      <c r="I122" s="22"/>
      <c r="J122" s="22"/>
      <c r="K122" s="76">
        <f t="shared" si="46"/>
        <v>0</v>
      </c>
      <c r="L122" s="22" t="str">
        <f t="shared" si="47"/>
        <v/>
      </c>
      <c r="M122" s="22" t="str">
        <f t="shared" si="48"/>
        <v/>
      </c>
      <c r="N122" s="77" t="str">
        <f t="shared" si="49"/>
        <v/>
      </c>
    </row>
    <row r="123" spans="1:21" ht="42" outlineLevel="1" x14ac:dyDescent="0.35">
      <c r="A123" s="30" t="s">
        <v>122</v>
      </c>
      <c r="B123" s="30"/>
      <c r="C123" s="30" t="s">
        <v>17</v>
      </c>
      <c r="D123" s="19" t="s">
        <v>325</v>
      </c>
      <c r="E123" s="20" t="s">
        <v>413</v>
      </c>
      <c r="F123" s="21"/>
      <c r="G123" s="22">
        <v>2</v>
      </c>
      <c r="H123" s="22"/>
      <c r="I123" s="22">
        <v>2</v>
      </c>
      <c r="J123" s="22"/>
      <c r="K123" s="76">
        <f t="shared" si="46"/>
        <v>2.7940000000000005</v>
      </c>
      <c r="L123" s="22" t="str">
        <f t="shared" si="47"/>
        <v/>
      </c>
      <c r="M123" s="22">
        <f t="shared" si="48"/>
        <v>2</v>
      </c>
      <c r="N123" s="77" t="str">
        <f t="shared" si="49"/>
        <v/>
      </c>
    </row>
    <row r="124" spans="1:21" ht="31.5" outlineLevel="1" x14ac:dyDescent="0.35">
      <c r="A124" s="85" t="s">
        <v>161</v>
      </c>
      <c r="B124" s="41"/>
      <c r="C124" s="30" t="s">
        <v>123</v>
      </c>
      <c r="D124" s="19" t="s">
        <v>533</v>
      </c>
      <c r="E124" s="20" t="s">
        <v>537</v>
      </c>
      <c r="F124" s="21"/>
      <c r="G124" s="22"/>
      <c r="H124" s="22"/>
      <c r="I124" s="22"/>
      <c r="J124" s="22"/>
      <c r="K124" s="76">
        <f t="shared" si="46"/>
        <v>0</v>
      </c>
      <c r="L124" s="22" t="str">
        <f t="shared" si="47"/>
        <v/>
      </c>
      <c r="M124" s="22" t="str">
        <f t="shared" si="48"/>
        <v/>
      </c>
      <c r="N124" s="77" t="str">
        <f t="shared" si="49"/>
        <v/>
      </c>
    </row>
    <row r="125" spans="1:21" ht="42" outlineLevel="1" x14ac:dyDescent="0.35">
      <c r="A125" s="87"/>
      <c r="B125" s="34"/>
      <c r="C125" s="30" t="s">
        <v>124</v>
      </c>
      <c r="D125" s="19" t="s">
        <v>541</v>
      </c>
      <c r="E125" s="19" t="s">
        <v>542</v>
      </c>
      <c r="F125" s="21"/>
      <c r="G125" s="22"/>
      <c r="H125" s="22"/>
      <c r="I125" s="22"/>
      <c r="J125" s="22"/>
      <c r="K125" s="76">
        <f t="shared" si="46"/>
        <v>0</v>
      </c>
      <c r="L125" s="22" t="str">
        <f t="shared" si="47"/>
        <v/>
      </c>
      <c r="M125" s="22" t="str">
        <f t="shared" si="48"/>
        <v/>
      </c>
      <c r="N125" s="77" t="str">
        <f t="shared" si="49"/>
        <v/>
      </c>
    </row>
    <row r="126" spans="1:21" ht="42" outlineLevel="1" x14ac:dyDescent="0.35">
      <c r="A126" s="86"/>
      <c r="B126" s="34"/>
      <c r="C126" s="30" t="s">
        <v>125</v>
      </c>
      <c r="D126" s="19" t="s">
        <v>326</v>
      </c>
      <c r="E126" s="20" t="s">
        <v>414</v>
      </c>
      <c r="F126" s="21"/>
      <c r="G126" s="22">
        <v>2</v>
      </c>
      <c r="H126" s="45"/>
      <c r="I126" s="45">
        <v>2</v>
      </c>
      <c r="J126" s="45"/>
      <c r="K126" s="76">
        <f t="shared" si="46"/>
        <v>2.7940000000000005</v>
      </c>
      <c r="L126" s="22" t="str">
        <f t="shared" si="47"/>
        <v/>
      </c>
      <c r="M126" s="22">
        <f t="shared" si="48"/>
        <v>2</v>
      </c>
      <c r="N126" s="77" t="str">
        <f t="shared" si="49"/>
        <v/>
      </c>
    </row>
    <row r="127" spans="1:21" ht="21" x14ac:dyDescent="0.35">
      <c r="A127" s="69"/>
      <c r="B127" s="12"/>
      <c r="C127" s="67" t="s">
        <v>532</v>
      </c>
      <c r="D127" s="14"/>
      <c r="E127" s="14"/>
      <c r="F127" s="13"/>
      <c r="G127" s="16">
        <f>SUM(G128:G143)</f>
        <v>13</v>
      </c>
      <c r="H127" s="16"/>
      <c r="I127" s="16"/>
      <c r="J127" s="16"/>
      <c r="K127" s="74">
        <f>SUM(K128:K143)</f>
        <v>12.149999999999999</v>
      </c>
      <c r="L127" s="84">
        <f>SUM(L128:L143)</f>
        <v>4</v>
      </c>
      <c r="M127" s="84">
        <f>SUM(M128:M143)</f>
        <v>13</v>
      </c>
      <c r="N127" s="81">
        <f>SUM(N128:N143)</f>
        <v>3.7384615384615389</v>
      </c>
    </row>
    <row r="128" spans="1:21" ht="42" outlineLevel="1" x14ac:dyDescent="0.35">
      <c r="A128" s="30" t="s">
        <v>162</v>
      </c>
      <c r="B128" s="30"/>
      <c r="C128" s="30" t="s">
        <v>127</v>
      </c>
      <c r="D128" s="19" t="s">
        <v>354</v>
      </c>
      <c r="E128" s="20" t="s">
        <v>415</v>
      </c>
      <c r="F128" s="21"/>
      <c r="G128" s="21" t="s">
        <v>155</v>
      </c>
      <c r="H128" s="21"/>
      <c r="I128" s="21"/>
      <c r="J128" s="21"/>
      <c r="K128" s="76" t="str">
        <f>IFERROR(G128/$X$5*$X$4, "" )</f>
        <v/>
      </c>
      <c r="L128" s="22" t="str">
        <f t="shared" ref="L128" si="50">IF( H128="", "", H128)</f>
        <v/>
      </c>
      <c r="M128" s="22" t="str">
        <f t="shared" ref="M128" si="51">IF(AND(H128="",I128=""),"",H128+I128)</f>
        <v/>
      </c>
      <c r="N128" s="77" t="str">
        <f>IF(L128="","",L128/$X$5*$X$4)</f>
        <v/>
      </c>
      <c r="O128" s="11"/>
      <c r="P128" s="11"/>
      <c r="Q128" s="11"/>
      <c r="R128" s="11"/>
      <c r="S128" s="11"/>
      <c r="T128" s="11"/>
      <c r="U128" s="11"/>
    </row>
    <row r="129" spans="1:21" ht="42" outlineLevel="1" x14ac:dyDescent="0.35">
      <c r="A129" s="30" t="s">
        <v>166</v>
      </c>
      <c r="B129" s="30"/>
      <c r="C129" s="30" t="s">
        <v>280</v>
      </c>
      <c r="D129" s="19" t="s">
        <v>343</v>
      </c>
      <c r="E129" s="20" t="s">
        <v>544</v>
      </c>
      <c r="F129" s="21"/>
      <c r="G129" s="46">
        <v>1</v>
      </c>
      <c r="H129" s="46">
        <v>1</v>
      </c>
      <c r="I129" s="46"/>
      <c r="J129" s="46"/>
      <c r="K129" s="76">
        <f t="shared" ref="K129:K143" si="52">IFERROR(G129/$X$5*$X$4, "" )</f>
        <v>0.93461538461538474</v>
      </c>
      <c r="L129" s="22">
        <f t="shared" ref="L129:L143" si="53">IF( H129="", "", H129)</f>
        <v>1</v>
      </c>
      <c r="M129" s="22">
        <f t="shared" ref="M129:M143" si="54">IF(AND(H129="",I129=""),"",H129+I129)</f>
        <v>1</v>
      </c>
      <c r="N129" s="77">
        <f t="shared" ref="N129:N143" si="55">IF(L129="","",L129/$X$5*$X$4)</f>
        <v>0.93461538461538474</v>
      </c>
      <c r="O129" s="10"/>
      <c r="P129" s="10"/>
      <c r="Q129" s="10"/>
      <c r="R129" s="47"/>
      <c r="S129" s="47"/>
      <c r="T129" s="47"/>
      <c r="U129" s="10"/>
    </row>
    <row r="130" spans="1:21" ht="73.5" outlineLevel="1" x14ac:dyDescent="0.35">
      <c r="A130" s="30" t="s">
        <v>167</v>
      </c>
      <c r="B130" s="30"/>
      <c r="C130" s="30" t="s">
        <v>331</v>
      </c>
      <c r="D130" s="20" t="s">
        <v>344</v>
      </c>
      <c r="E130" s="20" t="s">
        <v>508</v>
      </c>
      <c r="F130" s="21"/>
      <c r="G130" s="46">
        <v>2</v>
      </c>
      <c r="H130" s="46">
        <v>1</v>
      </c>
      <c r="I130" s="46"/>
      <c r="J130" s="46"/>
      <c r="K130" s="76">
        <f t="shared" si="52"/>
        <v>1.8692307692307695</v>
      </c>
      <c r="L130" s="22">
        <f t="shared" si="53"/>
        <v>1</v>
      </c>
      <c r="M130" s="22">
        <f t="shared" si="54"/>
        <v>1</v>
      </c>
      <c r="N130" s="77">
        <f t="shared" si="55"/>
        <v>0.93461538461538474</v>
      </c>
      <c r="O130" s="47"/>
      <c r="P130" s="10"/>
      <c r="Q130" s="10"/>
      <c r="R130" s="47"/>
      <c r="S130" s="47"/>
      <c r="T130" s="47"/>
      <c r="U130" s="47"/>
    </row>
    <row r="131" spans="1:21" ht="31.5" hidden="1" outlineLevel="1" x14ac:dyDescent="0.35">
      <c r="A131" s="30" t="s">
        <v>128</v>
      </c>
      <c r="B131" s="30"/>
      <c r="C131" s="30" t="s">
        <v>129</v>
      </c>
      <c r="D131" s="19" t="s">
        <v>377</v>
      </c>
      <c r="E131" s="20"/>
      <c r="F131" s="21"/>
      <c r="G131" s="46" t="s">
        <v>534</v>
      </c>
      <c r="H131" s="46"/>
      <c r="I131" s="46">
        <v>1</v>
      </c>
      <c r="J131" s="46"/>
      <c r="K131" s="76" t="str">
        <f t="shared" si="52"/>
        <v/>
      </c>
      <c r="L131" s="22" t="str">
        <f t="shared" si="53"/>
        <v/>
      </c>
      <c r="M131" s="22">
        <f t="shared" si="54"/>
        <v>1</v>
      </c>
      <c r="N131" s="77" t="str">
        <f t="shared" si="55"/>
        <v/>
      </c>
      <c r="O131" s="47"/>
      <c r="P131" s="10"/>
      <c r="Q131" s="10"/>
      <c r="R131" s="47"/>
      <c r="S131" s="47"/>
      <c r="T131" s="47"/>
      <c r="U131" s="47"/>
    </row>
    <row r="132" spans="1:21" ht="63" outlineLevel="1" x14ac:dyDescent="0.35">
      <c r="A132" s="30" t="s">
        <v>130</v>
      </c>
      <c r="B132" s="30"/>
      <c r="C132" s="30" t="s">
        <v>139</v>
      </c>
      <c r="D132" s="48" t="s">
        <v>378</v>
      </c>
      <c r="E132" s="49" t="s">
        <v>416</v>
      </c>
      <c r="F132" s="21"/>
      <c r="G132" s="22">
        <v>1</v>
      </c>
      <c r="H132" s="22"/>
      <c r="I132" s="22">
        <v>1</v>
      </c>
      <c r="J132" s="22"/>
      <c r="K132" s="76">
        <f t="shared" si="52"/>
        <v>0.93461538461538474</v>
      </c>
      <c r="L132" s="22" t="str">
        <f t="shared" si="53"/>
        <v/>
      </c>
      <c r="M132" s="22">
        <f t="shared" si="54"/>
        <v>1</v>
      </c>
      <c r="N132" s="77" t="str">
        <f t="shared" si="55"/>
        <v/>
      </c>
      <c r="O132" s="11"/>
      <c r="P132" s="11"/>
      <c r="Q132" s="11"/>
      <c r="R132" s="11"/>
      <c r="S132" s="11"/>
      <c r="T132" s="11"/>
      <c r="U132" s="11"/>
    </row>
    <row r="133" spans="1:21" ht="42" outlineLevel="1" x14ac:dyDescent="0.35">
      <c r="A133" s="30" t="s">
        <v>251</v>
      </c>
      <c r="B133" s="30"/>
      <c r="C133" s="30" t="s">
        <v>252</v>
      </c>
      <c r="D133" s="19" t="s">
        <v>327</v>
      </c>
      <c r="E133" s="20" t="s">
        <v>509</v>
      </c>
      <c r="F133" s="21"/>
      <c r="G133" s="22">
        <v>2</v>
      </c>
      <c r="H133" s="22"/>
      <c r="I133" s="22">
        <v>2</v>
      </c>
      <c r="J133" s="22"/>
      <c r="K133" s="76">
        <f t="shared" si="52"/>
        <v>1.8692307692307695</v>
      </c>
      <c r="L133" s="22" t="str">
        <f t="shared" si="53"/>
        <v/>
      </c>
      <c r="M133" s="22">
        <f t="shared" si="54"/>
        <v>2</v>
      </c>
      <c r="N133" s="77" t="str">
        <f t="shared" si="55"/>
        <v/>
      </c>
      <c r="O133" s="11"/>
      <c r="P133" s="11"/>
      <c r="Q133" s="11"/>
      <c r="R133" s="11"/>
      <c r="S133" s="11"/>
      <c r="T133" s="11"/>
      <c r="U133" s="11"/>
    </row>
    <row r="134" spans="1:21" ht="42" outlineLevel="2" x14ac:dyDescent="0.35">
      <c r="A134" s="30" t="s">
        <v>253</v>
      </c>
      <c r="B134" s="30" t="s">
        <v>368</v>
      </c>
      <c r="C134" s="30" t="s">
        <v>254</v>
      </c>
      <c r="D134" s="21" t="s">
        <v>255</v>
      </c>
      <c r="E134" s="21" t="s">
        <v>417</v>
      </c>
      <c r="F134" s="21"/>
      <c r="G134" s="22">
        <v>2</v>
      </c>
      <c r="H134" s="22"/>
      <c r="I134" s="22">
        <v>2</v>
      </c>
      <c r="J134" s="22"/>
      <c r="K134" s="76">
        <f t="shared" si="52"/>
        <v>1.8692307692307695</v>
      </c>
      <c r="L134" s="22" t="str">
        <f t="shared" si="53"/>
        <v/>
      </c>
      <c r="M134" s="22">
        <f t="shared" si="54"/>
        <v>2</v>
      </c>
      <c r="N134" s="77" t="str">
        <f t="shared" si="55"/>
        <v/>
      </c>
      <c r="O134" s="11"/>
      <c r="P134" s="11"/>
      <c r="Q134" s="11"/>
      <c r="R134" s="11"/>
      <c r="S134" s="11"/>
      <c r="T134" s="11"/>
      <c r="U134" s="11"/>
    </row>
    <row r="135" spans="1:21" ht="31.5" hidden="1" outlineLevel="2" x14ac:dyDescent="0.35">
      <c r="A135" s="85" t="s">
        <v>257</v>
      </c>
      <c r="B135" s="30" t="s">
        <v>368</v>
      </c>
      <c r="C135" s="30" t="s">
        <v>256</v>
      </c>
      <c r="D135" s="21" t="s">
        <v>281</v>
      </c>
      <c r="E135" s="21"/>
      <c r="F135" s="21"/>
      <c r="G135" s="22" t="s">
        <v>534</v>
      </c>
      <c r="H135" s="22"/>
      <c r="I135" s="22">
        <v>1</v>
      </c>
      <c r="J135" s="22"/>
      <c r="K135" s="76" t="str">
        <f t="shared" si="52"/>
        <v/>
      </c>
      <c r="L135" s="22" t="str">
        <f t="shared" si="53"/>
        <v/>
      </c>
      <c r="M135" s="22">
        <f t="shared" si="54"/>
        <v>1</v>
      </c>
      <c r="N135" s="77" t="str">
        <f t="shared" si="55"/>
        <v/>
      </c>
      <c r="O135" s="11"/>
      <c r="P135" s="11"/>
      <c r="Q135" s="11"/>
      <c r="R135" s="11"/>
      <c r="S135" s="11"/>
      <c r="T135" s="11"/>
      <c r="U135" s="11"/>
    </row>
    <row r="136" spans="1:21" ht="21" hidden="1" outlineLevel="2" x14ac:dyDescent="0.35">
      <c r="A136" s="86"/>
      <c r="B136" s="30" t="s">
        <v>368</v>
      </c>
      <c r="C136" s="30"/>
      <c r="D136" s="21" t="s">
        <v>543</v>
      </c>
      <c r="E136" s="21"/>
      <c r="F136" s="21"/>
      <c r="G136" s="22"/>
      <c r="H136" s="22"/>
      <c r="I136" s="22"/>
      <c r="J136" s="22"/>
      <c r="K136" s="76">
        <f t="shared" si="52"/>
        <v>0</v>
      </c>
      <c r="L136" s="22" t="str">
        <f t="shared" si="53"/>
        <v/>
      </c>
      <c r="M136" s="22" t="str">
        <f t="shared" si="54"/>
        <v/>
      </c>
      <c r="N136" s="77" t="str">
        <f t="shared" si="55"/>
        <v/>
      </c>
      <c r="O136" s="11"/>
      <c r="P136" s="11"/>
      <c r="Q136" s="11"/>
      <c r="R136" s="11"/>
      <c r="S136" s="11"/>
      <c r="T136" s="11"/>
      <c r="U136" s="11"/>
    </row>
    <row r="137" spans="1:21" ht="31.5" hidden="1" outlineLevel="1" x14ac:dyDescent="0.35">
      <c r="A137" s="30" t="s">
        <v>258</v>
      </c>
      <c r="B137" s="30"/>
      <c r="C137" s="30" t="s">
        <v>328</v>
      </c>
      <c r="D137" s="20" t="s">
        <v>545</v>
      </c>
      <c r="E137" s="20"/>
      <c r="F137" s="21"/>
      <c r="G137" s="21" t="s">
        <v>155</v>
      </c>
      <c r="H137" s="21"/>
      <c r="I137" s="21"/>
      <c r="J137" s="21"/>
      <c r="K137" s="76" t="str">
        <f t="shared" si="52"/>
        <v/>
      </c>
      <c r="L137" s="22" t="str">
        <f t="shared" si="53"/>
        <v/>
      </c>
      <c r="M137" s="22" t="str">
        <f t="shared" si="54"/>
        <v/>
      </c>
      <c r="N137" s="77" t="str">
        <f t="shared" si="55"/>
        <v/>
      </c>
      <c r="O137" s="11"/>
      <c r="P137" s="11"/>
      <c r="Q137" s="11"/>
      <c r="R137" s="11"/>
      <c r="S137" s="11"/>
      <c r="T137" s="11"/>
      <c r="U137" s="11"/>
    </row>
    <row r="138" spans="1:21" ht="31.5" hidden="1" outlineLevel="2" x14ac:dyDescent="0.35">
      <c r="A138" s="30" t="s">
        <v>259</v>
      </c>
      <c r="B138" s="30" t="s">
        <v>368</v>
      </c>
      <c r="C138" s="30" t="s">
        <v>260</v>
      </c>
      <c r="D138" s="22" t="s">
        <v>346</v>
      </c>
      <c r="E138" s="21"/>
      <c r="F138" s="21"/>
      <c r="G138" s="22">
        <v>1</v>
      </c>
      <c r="H138" s="22"/>
      <c r="I138" s="22"/>
      <c r="J138" s="22"/>
      <c r="K138" s="76">
        <f t="shared" si="52"/>
        <v>0.93461538461538474</v>
      </c>
      <c r="L138" s="22" t="str">
        <f t="shared" si="53"/>
        <v/>
      </c>
      <c r="M138" s="22" t="str">
        <f t="shared" si="54"/>
        <v/>
      </c>
      <c r="N138" s="77" t="str">
        <f t="shared" si="55"/>
        <v/>
      </c>
      <c r="O138" s="11"/>
      <c r="P138" s="11"/>
      <c r="Q138" s="11"/>
      <c r="R138" s="11"/>
      <c r="S138" s="11"/>
      <c r="T138" s="11"/>
      <c r="U138" s="11"/>
    </row>
    <row r="139" spans="1:21" ht="42" outlineLevel="2" x14ac:dyDescent="0.35">
      <c r="A139" s="30" t="s">
        <v>261</v>
      </c>
      <c r="B139" s="30" t="s">
        <v>368</v>
      </c>
      <c r="C139" s="30" t="s">
        <v>260</v>
      </c>
      <c r="D139" s="22" t="s">
        <v>347</v>
      </c>
      <c r="E139" s="21" t="s">
        <v>418</v>
      </c>
      <c r="F139" s="21"/>
      <c r="G139" s="22">
        <v>1</v>
      </c>
      <c r="H139" s="22"/>
      <c r="I139" s="22">
        <v>1</v>
      </c>
      <c r="J139" s="22"/>
      <c r="K139" s="76">
        <f t="shared" si="52"/>
        <v>0.93461538461538474</v>
      </c>
      <c r="L139" s="22" t="str">
        <f t="shared" si="53"/>
        <v/>
      </c>
      <c r="M139" s="22">
        <f t="shared" si="54"/>
        <v>1</v>
      </c>
      <c r="N139" s="77" t="str">
        <f t="shared" si="55"/>
        <v/>
      </c>
      <c r="O139" s="11"/>
      <c r="P139" s="11"/>
      <c r="Q139" s="11"/>
      <c r="R139" s="11"/>
      <c r="S139" s="11"/>
      <c r="T139" s="11"/>
      <c r="U139" s="11"/>
    </row>
    <row r="140" spans="1:21" ht="42" outlineLevel="2" x14ac:dyDescent="0.35">
      <c r="A140" s="31" t="s">
        <v>262</v>
      </c>
      <c r="B140" s="31" t="s">
        <v>368</v>
      </c>
      <c r="C140" s="31" t="s">
        <v>263</v>
      </c>
      <c r="D140" s="22" t="s">
        <v>329</v>
      </c>
      <c r="E140" s="21" t="s">
        <v>419</v>
      </c>
      <c r="F140" s="21"/>
      <c r="G140" s="22">
        <v>1</v>
      </c>
      <c r="H140" s="22"/>
      <c r="I140" s="22">
        <v>1</v>
      </c>
      <c r="J140" s="22"/>
      <c r="K140" s="76">
        <f t="shared" si="52"/>
        <v>0.93461538461538474</v>
      </c>
      <c r="L140" s="22" t="str">
        <f t="shared" si="53"/>
        <v/>
      </c>
      <c r="M140" s="22">
        <f t="shared" si="54"/>
        <v>1</v>
      </c>
      <c r="N140" s="77" t="str">
        <f t="shared" si="55"/>
        <v/>
      </c>
      <c r="O140" s="11"/>
      <c r="P140" s="11"/>
      <c r="Q140" s="11"/>
      <c r="R140" s="11"/>
      <c r="S140" s="11"/>
      <c r="T140" s="11"/>
      <c r="U140" s="11"/>
    </row>
    <row r="141" spans="1:21" ht="42" outlineLevel="1" x14ac:dyDescent="0.35">
      <c r="A141" s="31" t="s">
        <v>163</v>
      </c>
      <c r="B141" s="31"/>
      <c r="C141" s="31" t="s">
        <v>131</v>
      </c>
      <c r="D141" s="19" t="s">
        <v>264</v>
      </c>
      <c r="E141" s="20" t="s">
        <v>420</v>
      </c>
      <c r="F141" s="21"/>
      <c r="G141" s="21">
        <v>1</v>
      </c>
      <c r="H141" s="21">
        <v>1</v>
      </c>
      <c r="I141" s="21"/>
      <c r="J141" s="21"/>
      <c r="K141" s="76">
        <f t="shared" si="52"/>
        <v>0.93461538461538474</v>
      </c>
      <c r="L141" s="22">
        <f t="shared" si="53"/>
        <v>1</v>
      </c>
      <c r="M141" s="22">
        <f t="shared" si="54"/>
        <v>1</v>
      </c>
      <c r="N141" s="77">
        <f t="shared" si="55"/>
        <v>0.93461538461538474</v>
      </c>
      <c r="O141" s="11"/>
      <c r="P141" s="11"/>
      <c r="Q141" s="11"/>
      <c r="R141" s="11"/>
      <c r="S141" s="11"/>
      <c r="T141" s="11"/>
      <c r="U141" s="11"/>
    </row>
    <row r="142" spans="1:21" s="11" customFormat="1" ht="31.5" outlineLevel="1" x14ac:dyDescent="0.35">
      <c r="A142" s="50" t="s">
        <v>132</v>
      </c>
      <c r="B142" s="50"/>
      <c r="C142" s="50" t="s">
        <v>133</v>
      </c>
      <c r="D142" s="35" t="s">
        <v>379</v>
      </c>
      <c r="E142" s="32"/>
      <c r="F142" s="21"/>
      <c r="G142" s="46"/>
      <c r="H142" s="46"/>
      <c r="I142" s="46"/>
      <c r="J142" s="46"/>
      <c r="K142" s="76">
        <f t="shared" si="52"/>
        <v>0</v>
      </c>
      <c r="L142" s="22" t="str">
        <f t="shared" si="53"/>
        <v/>
      </c>
      <c r="M142" s="22" t="str">
        <f t="shared" si="54"/>
        <v/>
      </c>
      <c r="N142" s="77" t="str">
        <f t="shared" si="55"/>
        <v/>
      </c>
    </row>
    <row r="143" spans="1:21" s="11" customFormat="1" ht="42" outlineLevel="1" x14ac:dyDescent="0.35">
      <c r="A143" s="30" t="s">
        <v>134</v>
      </c>
      <c r="B143" s="30"/>
      <c r="C143" s="30" t="s">
        <v>133</v>
      </c>
      <c r="D143" s="35" t="s">
        <v>330</v>
      </c>
      <c r="E143" s="32" t="s">
        <v>421</v>
      </c>
      <c r="F143" s="21"/>
      <c r="G143" s="45">
        <v>1</v>
      </c>
      <c r="H143" s="45">
        <v>1</v>
      </c>
      <c r="I143" s="45"/>
      <c r="J143" s="45"/>
      <c r="K143" s="76">
        <f t="shared" si="52"/>
        <v>0.93461538461538474</v>
      </c>
      <c r="L143" s="22">
        <f t="shared" si="53"/>
        <v>1</v>
      </c>
      <c r="M143" s="22">
        <f t="shared" si="54"/>
        <v>1</v>
      </c>
      <c r="N143" s="77">
        <f t="shared" si="55"/>
        <v>0.93461538461538474</v>
      </c>
      <c r="O143" s="3"/>
      <c r="P143" s="3"/>
    </row>
    <row r="144" spans="1:21" s="11" customFormat="1" ht="16.5" customHeight="1" x14ac:dyDescent="0.35">
      <c r="A144" s="67"/>
      <c r="B144" s="13"/>
      <c r="C144" s="13" t="s">
        <v>250</v>
      </c>
      <c r="D144" s="14"/>
      <c r="E144" s="14"/>
      <c r="F144" s="13"/>
      <c r="G144" s="13">
        <f>SUM(G145:G159)</f>
        <v>20</v>
      </c>
      <c r="H144" s="13"/>
      <c r="I144" s="13"/>
      <c r="J144" s="13"/>
      <c r="K144" s="75">
        <f>SUM(K145:K159)</f>
        <v>10</v>
      </c>
      <c r="L144" s="13">
        <f>SUM(L145:L159)</f>
        <v>0</v>
      </c>
      <c r="M144" s="13">
        <f>SUM(M145:M159)</f>
        <v>0</v>
      </c>
      <c r="N144" s="66">
        <f>SUM(N145:N159)</f>
        <v>0</v>
      </c>
      <c r="O144" s="3"/>
      <c r="P144" s="3"/>
    </row>
    <row r="145" spans="1:16" s="11" customFormat="1" ht="21" hidden="1" outlineLevel="2" x14ac:dyDescent="0.35">
      <c r="A145" s="18" t="s">
        <v>273</v>
      </c>
      <c r="B145" s="17" t="s">
        <v>368</v>
      </c>
      <c r="C145" s="18" t="s">
        <v>274</v>
      </c>
      <c r="D145" s="45" t="s">
        <v>275</v>
      </c>
      <c r="E145" s="40"/>
      <c r="F145" s="21"/>
      <c r="G145" s="45">
        <v>1</v>
      </c>
      <c r="H145" s="45"/>
      <c r="I145" s="45"/>
      <c r="J145" s="45"/>
      <c r="K145" s="76">
        <f>IFERROR(G145/$Y$5*$Y$4, "" )</f>
        <v>0.5</v>
      </c>
      <c r="L145" s="22" t="str">
        <f t="shared" ref="L145" si="56">IF( H145="", "", H145)</f>
        <v/>
      </c>
      <c r="M145" s="22" t="str">
        <f t="shared" ref="M145" si="57">IF(AND(H145="",I145=""),"",H145+I145)</f>
        <v/>
      </c>
      <c r="N145" s="77" t="str">
        <f>IF(L145="","",L145/$Y$5*$Y$4)</f>
        <v/>
      </c>
      <c r="O145" s="3"/>
      <c r="P145" s="3"/>
    </row>
    <row r="146" spans="1:16" ht="31.5" hidden="1" outlineLevel="1" x14ac:dyDescent="0.35">
      <c r="A146" s="18" t="s">
        <v>268</v>
      </c>
      <c r="B146" s="17"/>
      <c r="C146" s="18" t="s">
        <v>269</v>
      </c>
      <c r="D146" s="35" t="s">
        <v>270</v>
      </c>
      <c r="E146" s="32"/>
      <c r="F146" s="21"/>
      <c r="G146" s="37">
        <v>1</v>
      </c>
      <c r="H146" s="37"/>
      <c r="I146" s="37"/>
      <c r="J146" s="37"/>
      <c r="K146" s="76">
        <f t="shared" ref="K146:K159" si="58">IFERROR(G146/$Y$5*$Y$4, "" )</f>
        <v>0.5</v>
      </c>
      <c r="L146" s="22" t="str">
        <f t="shared" ref="L146:L159" si="59">IF( H146="", "", H146)</f>
        <v/>
      </c>
      <c r="M146" s="22" t="str">
        <f t="shared" ref="M146:M159" si="60">IF(AND(H146="",I146=""),"",H146+I146)</f>
        <v/>
      </c>
      <c r="N146" s="77" t="str">
        <f t="shared" ref="N146:N159" si="61">IF(L146="","",L146/$Y$5*$Y$4)</f>
        <v/>
      </c>
    </row>
    <row r="147" spans="1:16" ht="52.5" hidden="1" outlineLevel="2" x14ac:dyDescent="0.35">
      <c r="A147" s="88" t="s">
        <v>288</v>
      </c>
      <c r="B147" s="51" t="s">
        <v>368</v>
      </c>
      <c r="C147" s="18" t="s">
        <v>191</v>
      </c>
      <c r="D147" s="45" t="s">
        <v>289</v>
      </c>
      <c r="E147" s="40"/>
      <c r="F147" s="21"/>
      <c r="G147" s="37">
        <v>2</v>
      </c>
      <c r="H147" s="37"/>
      <c r="I147" s="37"/>
      <c r="J147" s="37"/>
      <c r="K147" s="76">
        <f t="shared" si="58"/>
        <v>1</v>
      </c>
      <c r="L147" s="22" t="str">
        <f t="shared" si="59"/>
        <v/>
      </c>
      <c r="M147" s="22" t="str">
        <f t="shared" si="60"/>
        <v/>
      </c>
      <c r="N147" s="77" t="str">
        <f t="shared" si="61"/>
        <v/>
      </c>
    </row>
    <row r="148" spans="1:16" s="11" customFormat="1" ht="42" hidden="1" outlineLevel="2" x14ac:dyDescent="0.35">
      <c r="A148" s="89"/>
      <c r="B148" s="51" t="s">
        <v>368</v>
      </c>
      <c r="C148" s="18" t="s">
        <v>191</v>
      </c>
      <c r="D148" s="22" t="s">
        <v>290</v>
      </c>
      <c r="E148" s="21"/>
      <c r="F148" s="21"/>
      <c r="G148" s="46" t="s">
        <v>534</v>
      </c>
      <c r="H148" s="46"/>
      <c r="I148" s="46"/>
      <c r="J148" s="46"/>
      <c r="K148" s="77" t="str">
        <f t="shared" si="58"/>
        <v/>
      </c>
      <c r="L148" s="22" t="str">
        <f t="shared" si="59"/>
        <v/>
      </c>
      <c r="M148" s="22" t="str">
        <f t="shared" si="60"/>
        <v/>
      </c>
      <c r="N148" s="77" t="str">
        <f t="shared" si="61"/>
        <v/>
      </c>
    </row>
    <row r="149" spans="1:16" s="11" customFormat="1" ht="31.5" hidden="1" outlineLevel="2" x14ac:dyDescent="0.35">
      <c r="A149" s="52" t="s">
        <v>278</v>
      </c>
      <c r="B149" s="51" t="s">
        <v>368</v>
      </c>
      <c r="C149" s="52" t="s">
        <v>425</v>
      </c>
      <c r="D149" s="21" t="s">
        <v>426</v>
      </c>
      <c r="E149" s="21"/>
      <c r="F149" s="21"/>
      <c r="G149" s="46">
        <v>4</v>
      </c>
      <c r="H149" s="46"/>
      <c r="I149" s="46"/>
      <c r="J149" s="46"/>
      <c r="K149" s="76">
        <f t="shared" si="58"/>
        <v>2</v>
      </c>
      <c r="L149" s="22" t="str">
        <f t="shared" si="59"/>
        <v/>
      </c>
      <c r="M149" s="22" t="str">
        <f t="shared" si="60"/>
        <v/>
      </c>
      <c r="N149" s="77" t="str">
        <f t="shared" si="61"/>
        <v/>
      </c>
    </row>
    <row r="150" spans="1:16" ht="31.5" hidden="1" outlineLevel="2" x14ac:dyDescent="0.35">
      <c r="A150" s="30" t="s">
        <v>208</v>
      </c>
      <c r="B150" s="51" t="s">
        <v>368</v>
      </c>
      <c r="C150" s="30" t="s">
        <v>209</v>
      </c>
      <c r="D150" s="24" t="s">
        <v>210</v>
      </c>
      <c r="E150" s="24"/>
      <c r="F150" s="21"/>
      <c r="G150" s="22">
        <v>5</v>
      </c>
      <c r="H150" s="22"/>
      <c r="I150" s="22"/>
      <c r="J150" s="22"/>
      <c r="K150" s="76">
        <f t="shared" si="58"/>
        <v>2.5</v>
      </c>
      <c r="L150" s="22" t="str">
        <f t="shared" si="59"/>
        <v/>
      </c>
      <c r="M150" s="22" t="str">
        <f t="shared" si="60"/>
        <v/>
      </c>
      <c r="N150" s="77" t="str">
        <f t="shared" si="61"/>
        <v/>
      </c>
    </row>
    <row r="151" spans="1:16" ht="31.5" hidden="1" outlineLevel="1" x14ac:dyDescent="0.35">
      <c r="A151" s="30" t="s">
        <v>271</v>
      </c>
      <c r="B151" s="30"/>
      <c r="C151" s="30" t="s">
        <v>272</v>
      </c>
      <c r="D151" s="35" t="s">
        <v>380</v>
      </c>
      <c r="E151" s="32"/>
      <c r="F151" s="21"/>
      <c r="G151" s="37">
        <v>1</v>
      </c>
      <c r="H151" s="37"/>
      <c r="I151" s="37"/>
      <c r="J151" s="37"/>
      <c r="K151" s="76">
        <f t="shared" si="58"/>
        <v>0.5</v>
      </c>
      <c r="L151" s="22" t="str">
        <f t="shared" si="59"/>
        <v/>
      </c>
      <c r="M151" s="22" t="str">
        <f t="shared" si="60"/>
        <v/>
      </c>
      <c r="N151" s="77" t="str">
        <f t="shared" si="61"/>
        <v/>
      </c>
    </row>
    <row r="152" spans="1:16" hidden="1" outlineLevel="1" x14ac:dyDescent="0.35">
      <c r="A152" s="30" t="s">
        <v>83</v>
      </c>
      <c r="B152" s="30"/>
      <c r="C152" s="30" t="s">
        <v>84</v>
      </c>
      <c r="D152" s="19" t="s">
        <v>292</v>
      </c>
      <c r="E152" s="19"/>
      <c r="F152" s="22"/>
      <c r="G152" s="37">
        <v>1</v>
      </c>
      <c r="H152" s="37"/>
      <c r="I152" s="37"/>
      <c r="J152" s="37"/>
      <c r="K152" s="76">
        <f t="shared" si="58"/>
        <v>0.5</v>
      </c>
      <c r="L152" s="22" t="str">
        <f t="shared" si="59"/>
        <v/>
      </c>
      <c r="M152" s="22" t="str">
        <f t="shared" si="60"/>
        <v/>
      </c>
      <c r="N152" s="77" t="str">
        <f t="shared" si="61"/>
        <v/>
      </c>
    </row>
    <row r="153" spans="1:16" ht="31.5" hidden="1" outlineLevel="2" x14ac:dyDescent="0.35">
      <c r="A153" s="30" t="s">
        <v>293</v>
      </c>
      <c r="B153" s="30" t="s">
        <v>368</v>
      </c>
      <c r="C153" s="30" t="s">
        <v>294</v>
      </c>
      <c r="D153" s="22" t="s">
        <v>295</v>
      </c>
      <c r="E153" s="22"/>
      <c r="F153" s="22"/>
      <c r="G153" s="37">
        <v>1</v>
      </c>
      <c r="H153" s="37"/>
      <c r="I153" s="37"/>
      <c r="J153" s="37"/>
      <c r="K153" s="76">
        <f t="shared" si="58"/>
        <v>0.5</v>
      </c>
      <c r="L153" s="22" t="str">
        <f t="shared" si="59"/>
        <v/>
      </c>
      <c r="M153" s="22" t="str">
        <f t="shared" si="60"/>
        <v/>
      </c>
      <c r="N153" s="77" t="str">
        <f t="shared" si="61"/>
        <v/>
      </c>
    </row>
    <row r="154" spans="1:16" ht="21" hidden="1" outlineLevel="2" x14ac:dyDescent="0.35">
      <c r="A154" s="30" t="s">
        <v>296</v>
      </c>
      <c r="B154" s="30" t="s">
        <v>368</v>
      </c>
      <c r="C154" s="34" t="s">
        <v>240</v>
      </c>
      <c r="D154" s="22" t="s">
        <v>297</v>
      </c>
      <c r="E154" s="22"/>
      <c r="F154" s="22"/>
      <c r="G154" s="37">
        <v>1</v>
      </c>
      <c r="H154" s="37"/>
      <c r="I154" s="37"/>
      <c r="J154" s="37"/>
      <c r="K154" s="76">
        <f t="shared" si="58"/>
        <v>0.5</v>
      </c>
      <c r="L154" s="22" t="str">
        <f t="shared" si="59"/>
        <v/>
      </c>
      <c r="M154" s="22" t="str">
        <f t="shared" si="60"/>
        <v/>
      </c>
      <c r="N154" s="77" t="str">
        <f t="shared" si="61"/>
        <v/>
      </c>
    </row>
    <row r="155" spans="1:16" ht="21" hidden="1" outlineLevel="2" x14ac:dyDescent="0.35">
      <c r="A155" s="85" t="s">
        <v>298</v>
      </c>
      <c r="B155" s="30" t="s">
        <v>368</v>
      </c>
      <c r="C155" s="30" t="s">
        <v>109</v>
      </c>
      <c r="D155" s="37" t="s">
        <v>300</v>
      </c>
      <c r="E155" s="37"/>
      <c r="F155" s="22"/>
      <c r="G155" s="37">
        <v>1</v>
      </c>
      <c r="H155" s="37"/>
      <c r="I155" s="37"/>
      <c r="J155" s="37"/>
      <c r="K155" s="76">
        <f t="shared" si="58"/>
        <v>0.5</v>
      </c>
      <c r="L155" s="22" t="str">
        <f t="shared" si="59"/>
        <v/>
      </c>
      <c r="M155" s="22" t="str">
        <f t="shared" si="60"/>
        <v/>
      </c>
      <c r="N155" s="77" t="str">
        <f t="shared" si="61"/>
        <v/>
      </c>
    </row>
    <row r="156" spans="1:16" ht="21" hidden="1" outlineLevel="2" x14ac:dyDescent="0.35">
      <c r="A156" s="86"/>
      <c r="B156" s="30" t="s">
        <v>368</v>
      </c>
      <c r="C156" s="30"/>
      <c r="D156" s="53" t="s">
        <v>299</v>
      </c>
      <c r="E156" s="53"/>
      <c r="F156" s="22"/>
      <c r="G156" s="37"/>
      <c r="H156" s="37"/>
      <c r="I156" s="37"/>
      <c r="J156" s="37"/>
      <c r="K156" s="76">
        <f t="shared" si="58"/>
        <v>0</v>
      </c>
      <c r="L156" s="22" t="str">
        <f t="shared" si="59"/>
        <v/>
      </c>
      <c r="M156" s="22" t="str">
        <f t="shared" si="60"/>
        <v/>
      </c>
      <c r="N156" s="77" t="str">
        <f t="shared" si="61"/>
        <v/>
      </c>
    </row>
    <row r="157" spans="1:16" ht="42" hidden="1" outlineLevel="2" x14ac:dyDescent="0.35">
      <c r="A157" s="85" t="s">
        <v>301</v>
      </c>
      <c r="B157" s="30" t="s">
        <v>368</v>
      </c>
      <c r="C157" s="30" t="s">
        <v>302</v>
      </c>
      <c r="D157" s="53" t="s">
        <v>303</v>
      </c>
      <c r="E157" s="53"/>
      <c r="F157" s="22"/>
      <c r="G157" s="37">
        <v>1</v>
      </c>
      <c r="H157" s="37"/>
      <c r="I157" s="37"/>
      <c r="J157" s="37"/>
      <c r="K157" s="76">
        <f t="shared" si="58"/>
        <v>0.5</v>
      </c>
      <c r="L157" s="22" t="str">
        <f t="shared" si="59"/>
        <v/>
      </c>
      <c r="M157" s="22" t="str">
        <f t="shared" si="60"/>
        <v/>
      </c>
      <c r="N157" s="77" t="str">
        <f t="shared" si="61"/>
        <v/>
      </c>
    </row>
    <row r="158" spans="1:16" ht="31.5" hidden="1" outlineLevel="2" x14ac:dyDescent="0.35">
      <c r="A158" s="86"/>
      <c r="B158" s="30" t="s">
        <v>368</v>
      </c>
      <c r="C158" s="30"/>
      <c r="D158" s="54" t="s">
        <v>304</v>
      </c>
      <c r="E158" s="54"/>
      <c r="F158" s="22"/>
      <c r="G158" s="55"/>
      <c r="H158" s="55"/>
      <c r="I158" s="55"/>
      <c r="J158" s="55"/>
      <c r="K158" s="76">
        <f t="shared" si="58"/>
        <v>0</v>
      </c>
      <c r="L158" s="22" t="str">
        <f t="shared" si="59"/>
        <v/>
      </c>
      <c r="M158" s="22" t="str">
        <f t="shared" si="60"/>
        <v/>
      </c>
      <c r="N158" s="77" t="str">
        <f t="shared" si="61"/>
        <v/>
      </c>
    </row>
    <row r="159" spans="1:16" ht="21" hidden="1" outlineLevel="2" x14ac:dyDescent="0.35">
      <c r="A159" s="30" t="s">
        <v>305</v>
      </c>
      <c r="B159" s="30" t="s">
        <v>368</v>
      </c>
      <c r="C159" s="30" t="s">
        <v>306</v>
      </c>
      <c r="D159" s="54" t="s">
        <v>345</v>
      </c>
      <c r="E159" s="54"/>
      <c r="F159" s="22"/>
      <c r="G159" s="55">
        <v>1</v>
      </c>
      <c r="H159" s="55"/>
      <c r="I159" s="55"/>
      <c r="J159" s="55"/>
      <c r="K159" s="76">
        <f t="shared" si="58"/>
        <v>0.5</v>
      </c>
      <c r="L159" s="22" t="str">
        <f t="shared" si="59"/>
        <v/>
      </c>
      <c r="M159" s="22" t="str">
        <f t="shared" si="60"/>
        <v/>
      </c>
      <c r="N159" s="77" t="str">
        <f t="shared" si="61"/>
        <v/>
      </c>
    </row>
    <row r="160" spans="1:16" hidden="1" outlineLevel="1" x14ac:dyDescent="0.35">
      <c r="A160" s="69"/>
      <c r="B160" s="12"/>
      <c r="C160" s="12" t="s">
        <v>19</v>
      </c>
      <c r="D160" s="56"/>
      <c r="E160" s="56"/>
      <c r="F160" s="12"/>
      <c r="G160" s="63">
        <f>G7+G42+G66+G82+G89+G98+G107+G116+G127+G144</f>
        <v>151</v>
      </c>
      <c r="H160" s="16"/>
      <c r="I160" s="16"/>
      <c r="J160" s="16"/>
      <c r="K160" s="81">
        <f>K7+K42+K66+K82+K89+K98+K107+K116+K127+K144</f>
        <v>107.06396825396826</v>
      </c>
      <c r="L160" s="63">
        <f>L7+L42+L66+L82+L89+L98+L107+L116+L127+L144</f>
        <v>76</v>
      </c>
      <c r="M160" s="63">
        <f>M7+M42+M66+M82+M89+M98+M107+M116+M127+M144</f>
        <v>112</v>
      </c>
      <c r="N160" s="81">
        <f>N7+N42+N66+N82+N89+N98+N107+N116+N127+N144</f>
        <v>53.525968330520051</v>
      </c>
    </row>
    <row r="161" collapsed="1" x14ac:dyDescent="0.35"/>
  </sheetData>
  <autoFilter ref="A5:Y160" xr:uid="{00000000-0009-0000-0000-000000000000}">
    <filterColumn colId="1">
      <filters blank="1"/>
    </filterColumn>
  </autoFilter>
  <dataConsolidate/>
  <mergeCells count="19">
    <mergeCell ref="K4:K5"/>
    <mergeCell ref="L4:L5"/>
    <mergeCell ref="M4:M5"/>
    <mergeCell ref="N4:N5"/>
    <mergeCell ref="A104:A105"/>
    <mergeCell ref="H4:J4"/>
    <mergeCell ref="A4:A5"/>
    <mergeCell ref="B4:B5"/>
    <mergeCell ref="C4:C5"/>
    <mergeCell ref="D4:D5"/>
    <mergeCell ref="E4:E5"/>
    <mergeCell ref="F4:F5"/>
    <mergeCell ref="G4:G5"/>
    <mergeCell ref="A157:A158"/>
    <mergeCell ref="A121:A122"/>
    <mergeCell ref="A124:A126"/>
    <mergeCell ref="A135:A136"/>
    <mergeCell ref="A147:A148"/>
    <mergeCell ref="A155:A156"/>
  </mergeCells>
  <phoneticPr fontId="9" type="noConversion"/>
  <conditionalFormatting sqref="B42:B43 B49:B50 B70:B72 B82:B85 A112:B112 A143:B143 A141:B141 B68:C69 A150:C150 A96:C97 A128:C129 B55:B59 B62 A116:B117 A131:C135 B146:B148 A150:B151 A153:C153 A154:B155 A6:N6 A7:B7 A4:B4 B64:B67 B79:C81 A87:C88 A89:B95 A98:B102 A104:B104 A113:C115 A118:C121 A123:B124 B86:C86 B8:B38 A106:B110 B105 B122:C122 A127:B130 B125:B126 A137:C139 B136:C136 A157:C157 B156 A159:B1048576 B158">
    <cfRule type="containsText" dxfId="359" priority="341" operator="containsText" text="MAN 04">
      <formula>NOT(ISERROR(SEARCH("MAN 04",A4)))</formula>
    </cfRule>
    <cfRule type="containsText" dxfId="358" priority="342" operator="containsText" text="MAN 02">
      <formula>NOT(ISERROR(SEARCH("MAN 02",A4)))</formula>
    </cfRule>
    <cfRule type="containsText" dxfId="357" priority="343" operator="containsText" text="MAN 03">
      <formula>NOT(ISERROR(SEARCH("MAN 03",A4)))</formula>
    </cfRule>
    <cfRule type="containsText" dxfId="356" priority="344" operator="containsText" text="MAN 01">
      <formula>NOT(ISERROR(SEARCH("MAN 01",A4)))</formula>
    </cfRule>
  </conditionalFormatting>
  <conditionalFormatting sqref="B49:B50 B70:B72 B82:B85 A112:B112 A143:B143 A141:B141 B68:C69 A150:C150 A96:C97 A128:C129 B55:B59 B62 A116:B117 A131:C135 B146:B148 A150:B151 A153:C153 A154:B155 A6:N6 A4:B4 A7:B7 B64:B67 B79:C81 A87:C88 A89:B95 A98:B102 A104:B104 A113:C115 A118:C121 A123:B124 B86:C86 B8:B43 A106:B110 B105 B122:C122 A127:B130 B125:B126 A137:C139 B136:C136 A157:C157 B156 A159:B1048576 B158">
    <cfRule type="containsText" dxfId="355" priority="340" operator="containsText" text="MAN 05">
      <formula>NOT(ISERROR(SEARCH("MAN 05",A4)))</formula>
    </cfRule>
  </conditionalFormatting>
  <conditionalFormatting sqref="B70:B72 B82:B85 A112:B112 A143:B143 A141:B141 B68:C69 A150:C150 A96:C97 A128:C129 B55:B59 B62 A116:B117 A131:C135 B146:B148 A150:B151 A153:C153 A154:B155 A6:N6 A4:B4 A7:B7 B64:B67 B79:C81 A87:C88 A89:B95 A98:B102 A104:B104 A113:C115 A118:C121 A123:B124 B86:C86 B8:B50 A106:B110 B105 B122:C122 A127:B130 B125:B126 A137:C139 B136:C136 A157:C157 B156 A159:B1048576 B158">
    <cfRule type="containsText" dxfId="354" priority="339" operator="containsText" text="HEA 01">
      <formula>NOT(ISERROR(SEARCH("HEA 01",A4)))</formula>
    </cfRule>
  </conditionalFormatting>
  <conditionalFormatting sqref="B70:B72 B82:B85 A112:B112 A143:B143 A141:B141 B68:C69 A150:C150 A96:C97 A128:C129 B62 A116:B117 A131:C135 B146:B148 A150:B151 A153:C153 A154:B155 A6:N6 A4:B4 A7:B7 B64:B67 B79:C81 A87:C88 A89:B95 A98:B102 A104:B104 A113:C115 A118:C121 A123:B124 B86:C86 B8:B59 A106:B110 B105 B122:C122 A127:B130 B125:B126 A137:C139 B136:C136 A157:C157 B156 A159:B1048576 B158">
    <cfRule type="containsText" dxfId="353" priority="321" operator="containsText" text="HEA 04">
      <formula>NOT(ISERROR(SEARCH("HEA 04",A4)))</formula>
    </cfRule>
    <cfRule type="containsText" dxfId="352" priority="322" operator="containsText" text="HEA 04">
      <formula>NOT(ISERROR(SEARCH("HEA 04",A4)))</formula>
    </cfRule>
    <cfRule type="containsText" dxfId="351" priority="323" operator="containsText" text="HEA 03">
      <formula>NOT(ISERROR(SEARCH("HEA 03",A4)))</formula>
    </cfRule>
    <cfRule type="containsText" dxfId="350" priority="338" operator="containsText" text="HEA 02">
      <formula>NOT(ISERROR(SEARCH("HEA 02",A4)))</formula>
    </cfRule>
  </conditionalFormatting>
  <conditionalFormatting sqref="B70:B72 B82:B85 A112:B112 A143:B143 A141:B141 B68:C69 A150:C150 A96:C97 A128:C129 A116:B117 A131:C135 B146:B148 A150:B151 A153:C153 A154:B155 A6:N6 A4:B4 A7:B7 B64:B67 B79:C81 A87:C88 A89:B95 A98:B102 A104:B104 A113:C115 A118:C121 A123:B124 B86:C86 B8:B62 A106:B110 B105 B122:C122 A127:B130 B125:B126 A137:C139 B136:C136 A157:C157 B156 A159:B1048576 B158">
    <cfRule type="containsText" dxfId="349" priority="320" operator="containsText" text="HEA 05">
      <formula>NOT(ISERROR(SEARCH("HEA 05",A4)))</formula>
    </cfRule>
  </conditionalFormatting>
  <conditionalFormatting sqref="B70:B72 B82:B85 A112:B112 A143:B143 A141:B141 B68:C69 A150:C150 A96:C97 A128:C129 A116:B117 A131:C135 B146:B148 A150:B151 A153:C153 A154:B155 A6:N6 A4:B4 A7:B7 B79:C81 A87:C88 A89:B95 A98:B102 A104:B104 A113:C115 A118:C121 A123:B124 B86:C86 B8:B67 A106:B110 B105 B122:C122 A127:B130 B125:B126 A137:C139 B136:C136 A157:C157 B156 A159:B1048576 B158">
    <cfRule type="containsText" dxfId="348" priority="316" operator="containsText" text="HEA 09">
      <formula>NOT(ISERROR(SEARCH("HEA 09",A4)))</formula>
    </cfRule>
    <cfRule type="containsText" dxfId="347" priority="317" operator="containsText" text="HEA 08">
      <formula>NOT(ISERROR(SEARCH("HEA 08",A4)))</formula>
    </cfRule>
    <cfRule type="containsText" dxfId="346" priority="318" operator="containsText" text="HEA 07">
      <formula>NOT(ISERROR(SEARCH("HEA 07",A4)))</formula>
    </cfRule>
    <cfRule type="containsText" dxfId="345" priority="319" operator="containsText" text="HEA 06">
      <formula>NOT(ISERROR(SEARCH("HEA 06",A4)))</formula>
    </cfRule>
  </conditionalFormatting>
  <conditionalFormatting sqref="C73:C74">
    <cfRule type="containsText" dxfId="344" priority="297" operator="containsText" text="MAN 04">
      <formula>NOT(ISERROR(SEARCH("MAN 04",C73)))</formula>
    </cfRule>
    <cfRule type="containsText" dxfId="343" priority="298" operator="containsText" text="MAN 02">
      <formula>NOT(ISERROR(SEARCH("MAN 02",C73)))</formula>
    </cfRule>
    <cfRule type="containsText" dxfId="342" priority="299" operator="containsText" text="MAN 03">
      <formula>NOT(ISERROR(SEARCH("MAN 03",C73)))</formula>
    </cfRule>
    <cfRule type="containsText" dxfId="341" priority="300" operator="containsText" text="MAN 01">
      <formula>NOT(ISERROR(SEARCH("MAN 01",C73)))</formula>
    </cfRule>
  </conditionalFormatting>
  <conditionalFormatting sqref="C73:C74">
    <cfRule type="containsText" dxfId="340" priority="296" operator="containsText" text="MAN 05">
      <formula>NOT(ISERROR(SEARCH("MAN 05",C73)))</formula>
    </cfRule>
  </conditionalFormatting>
  <conditionalFormatting sqref="C73:C74">
    <cfRule type="containsText" dxfId="339" priority="295" operator="containsText" text="HEA 01">
      <formula>NOT(ISERROR(SEARCH("HEA 01",C73)))</formula>
    </cfRule>
  </conditionalFormatting>
  <conditionalFormatting sqref="C73:C74">
    <cfRule type="containsText" dxfId="338" priority="291" operator="containsText" text="HEA 04">
      <formula>NOT(ISERROR(SEARCH("HEA 04",C73)))</formula>
    </cfRule>
    <cfRule type="containsText" dxfId="337" priority="292" operator="containsText" text="HEA 04">
      <formula>NOT(ISERROR(SEARCH("HEA 04",C73)))</formula>
    </cfRule>
    <cfRule type="containsText" dxfId="336" priority="293" operator="containsText" text="HEA 03">
      <formula>NOT(ISERROR(SEARCH("HEA 03",C73)))</formula>
    </cfRule>
    <cfRule type="containsText" dxfId="335" priority="294" operator="containsText" text="HEA 02">
      <formula>NOT(ISERROR(SEARCH("HEA 02",C73)))</formula>
    </cfRule>
  </conditionalFormatting>
  <conditionalFormatting sqref="C73:C74">
    <cfRule type="containsText" dxfId="334" priority="290" operator="containsText" text="HEA 05">
      <formula>NOT(ISERROR(SEARCH("HEA 05",C73)))</formula>
    </cfRule>
  </conditionalFormatting>
  <conditionalFormatting sqref="C73:C74">
    <cfRule type="containsText" dxfId="333" priority="286" operator="containsText" text="HEA 09">
      <formula>NOT(ISERROR(SEARCH("HEA 09",C73)))</formula>
    </cfRule>
    <cfRule type="containsText" dxfId="332" priority="287" operator="containsText" text="HEA 08">
      <formula>NOT(ISERROR(SEARCH("HEA 08",C73)))</formula>
    </cfRule>
    <cfRule type="containsText" dxfId="331" priority="288" operator="containsText" text="HEA 07">
      <formula>NOT(ISERROR(SEARCH("HEA 07",C73)))</formula>
    </cfRule>
    <cfRule type="containsText" dxfId="330" priority="289" operator="containsText" text="HEA 06">
      <formula>NOT(ISERROR(SEARCH("HEA 06",C73)))</formula>
    </cfRule>
  </conditionalFormatting>
  <conditionalFormatting sqref="B78:C78 C75:C77">
    <cfRule type="containsText" dxfId="329" priority="282" operator="containsText" text="MAN 04">
      <formula>NOT(ISERROR(SEARCH("MAN 04",B75)))</formula>
    </cfRule>
    <cfRule type="containsText" dxfId="328" priority="283" operator="containsText" text="MAN 02">
      <formula>NOT(ISERROR(SEARCH("MAN 02",B75)))</formula>
    </cfRule>
    <cfRule type="containsText" dxfId="327" priority="284" operator="containsText" text="MAN 03">
      <formula>NOT(ISERROR(SEARCH("MAN 03",B75)))</formula>
    </cfRule>
    <cfRule type="containsText" dxfId="326" priority="285" operator="containsText" text="MAN 01">
      <formula>NOT(ISERROR(SEARCH("MAN 01",B75)))</formula>
    </cfRule>
  </conditionalFormatting>
  <conditionalFormatting sqref="B78:C78 C75:C77">
    <cfRule type="containsText" dxfId="325" priority="281" operator="containsText" text="MAN 05">
      <formula>NOT(ISERROR(SEARCH("MAN 05",B75)))</formula>
    </cfRule>
  </conditionalFormatting>
  <conditionalFormatting sqref="B78:C78 C75:C77">
    <cfRule type="containsText" dxfId="324" priority="280" operator="containsText" text="HEA 01">
      <formula>NOT(ISERROR(SEARCH("HEA 01",B75)))</formula>
    </cfRule>
  </conditionalFormatting>
  <conditionalFormatting sqref="B78:C78 C75:C77">
    <cfRule type="containsText" dxfId="323" priority="276" operator="containsText" text="HEA 04">
      <formula>NOT(ISERROR(SEARCH("HEA 04",B75)))</formula>
    </cfRule>
    <cfRule type="containsText" dxfId="322" priority="277" operator="containsText" text="HEA 04">
      <formula>NOT(ISERROR(SEARCH("HEA 04",B75)))</formula>
    </cfRule>
    <cfRule type="containsText" dxfId="321" priority="278" operator="containsText" text="HEA 03">
      <formula>NOT(ISERROR(SEARCH("HEA 03",B75)))</formula>
    </cfRule>
    <cfRule type="containsText" dxfId="320" priority="279" operator="containsText" text="HEA 02">
      <formula>NOT(ISERROR(SEARCH("HEA 02",B75)))</formula>
    </cfRule>
  </conditionalFormatting>
  <conditionalFormatting sqref="B78:C78 C75:C77">
    <cfRule type="containsText" dxfId="319" priority="275" operator="containsText" text="HEA 05">
      <formula>NOT(ISERROR(SEARCH("HEA 05",B75)))</formula>
    </cfRule>
  </conditionalFormatting>
  <conditionalFormatting sqref="B78:C78 C75:C77">
    <cfRule type="containsText" dxfId="318" priority="271" operator="containsText" text="HEA 09">
      <formula>NOT(ISERROR(SEARCH("HEA 09",B75)))</formula>
    </cfRule>
    <cfRule type="containsText" dxfId="317" priority="272" operator="containsText" text="HEA 08">
      <formula>NOT(ISERROR(SEARCH("HEA 08",B75)))</formula>
    </cfRule>
    <cfRule type="containsText" dxfId="316" priority="273" operator="containsText" text="HEA 07">
      <formula>NOT(ISERROR(SEARCH("HEA 07",B75)))</formula>
    </cfRule>
    <cfRule type="containsText" dxfId="315" priority="274" operator="containsText" text="HEA 06">
      <formula>NOT(ISERROR(SEARCH("HEA 06",B75)))</formula>
    </cfRule>
  </conditionalFormatting>
  <conditionalFormatting sqref="A111:C111">
    <cfRule type="containsText" dxfId="314" priority="192" operator="containsText" text="MAN 04">
      <formula>NOT(ISERROR(SEARCH("MAN 04",A111)))</formula>
    </cfRule>
    <cfRule type="containsText" dxfId="313" priority="193" operator="containsText" text="MAN 02">
      <formula>NOT(ISERROR(SEARCH("MAN 02",A111)))</formula>
    </cfRule>
    <cfRule type="containsText" dxfId="312" priority="194" operator="containsText" text="MAN 03">
      <formula>NOT(ISERROR(SEARCH("MAN 03",A111)))</formula>
    </cfRule>
    <cfRule type="containsText" dxfId="311" priority="195" operator="containsText" text="MAN 01">
      <formula>NOT(ISERROR(SEARCH("MAN 01",A111)))</formula>
    </cfRule>
  </conditionalFormatting>
  <conditionalFormatting sqref="A111:C111">
    <cfRule type="containsText" dxfId="310" priority="191" operator="containsText" text="MAN 05">
      <formula>NOT(ISERROR(SEARCH("MAN 05",A111)))</formula>
    </cfRule>
  </conditionalFormatting>
  <conditionalFormatting sqref="A111:C111">
    <cfRule type="containsText" dxfId="309" priority="190" operator="containsText" text="HEA 01">
      <formula>NOT(ISERROR(SEARCH("HEA 01",A111)))</formula>
    </cfRule>
  </conditionalFormatting>
  <conditionalFormatting sqref="A111:C111">
    <cfRule type="containsText" dxfId="308" priority="186" operator="containsText" text="HEA 04">
      <formula>NOT(ISERROR(SEARCH("HEA 04",A111)))</formula>
    </cfRule>
    <cfRule type="containsText" dxfId="307" priority="187" operator="containsText" text="HEA 04">
      <formula>NOT(ISERROR(SEARCH("HEA 04",A111)))</formula>
    </cfRule>
    <cfRule type="containsText" dxfId="306" priority="188" operator="containsText" text="HEA 03">
      <formula>NOT(ISERROR(SEARCH("HEA 03",A111)))</formula>
    </cfRule>
    <cfRule type="containsText" dxfId="305" priority="189" operator="containsText" text="HEA 02">
      <formula>NOT(ISERROR(SEARCH("HEA 02",A111)))</formula>
    </cfRule>
  </conditionalFormatting>
  <conditionalFormatting sqref="A111:C111">
    <cfRule type="containsText" dxfId="304" priority="185" operator="containsText" text="HEA 05">
      <formula>NOT(ISERROR(SEARCH("HEA 05",A111)))</formula>
    </cfRule>
  </conditionalFormatting>
  <conditionalFormatting sqref="A111:C111">
    <cfRule type="containsText" dxfId="303" priority="181" operator="containsText" text="HEA 09">
      <formula>NOT(ISERROR(SEARCH("HEA 09",A111)))</formula>
    </cfRule>
    <cfRule type="containsText" dxfId="302" priority="182" operator="containsText" text="HEA 08">
      <formula>NOT(ISERROR(SEARCH("HEA 08",A111)))</formula>
    </cfRule>
    <cfRule type="containsText" dxfId="301" priority="183" operator="containsText" text="HEA 07">
      <formula>NOT(ISERROR(SEARCH("HEA 07",A111)))</formula>
    </cfRule>
    <cfRule type="containsText" dxfId="300" priority="184" operator="containsText" text="HEA 06">
      <formula>NOT(ISERROR(SEARCH("HEA 06",A111)))</formula>
    </cfRule>
  </conditionalFormatting>
  <conditionalFormatting sqref="B145">
    <cfRule type="containsText" dxfId="299" priority="147" operator="containsText" text="MAN 04">
      <formula>NOT(ISERROR(SEARCH("MAN 04",B145)))</formula>
    </cfRule>
    <cfRule type="containsText" dxfId="298" priority="148" operator="containsText" text="MAN 02">
      <formula>NOT(ISERROR(SEARCH("MAN 02",B145)))</formula>
    </cfRule>
    <cfRule type="containsText" dxfId="297" priority="149" operator="containsText" text="MAN 03">
      <formula>NOT(ISERROR(SEARCH("MAN 03",B145)))</formula>
    </cfRule>
    <cfRule type="containsText" dxfId="296" priority="150" operator="containsText" text="MAN 01">
      <formula>NOT(ISERROR(SEARCH("MAN 01",B145)))</formula>
    </cfRule>
  </conditionalFormatting>
  <conditionalFormatting sqref="B145">
    <cfRule type="containsText" dxfId="295" priority="146" operator="containsText" text="MAN 05">
      <formula>NOT(ISERROR(SEARCH("MAN 05",B145)))</formula>
    </cfRule>
  </conditionalFormatting>
  <conditionalFormatting sqref="B145">
    <cfRule type="containsText" dxfId="294" priority="145" operator="containsText" text="HEA 01">
      <formula>NOT(ISERROR(SEARCH("HEA 01",B145)))</formula>
    </cfRule>
  </conditionalFormatting>
  <conditionalFormatting sqref="B145">
    <cfRule type="containsText" dxfId="293" priority="141" operator="containsText" text="HEA 04">
      <formula>NOT(ISERROR(SEARCH("HEA 04",B145)))</formula>
    </cfRule>
    <cfRule type="containsText" dxfId="292" priority="142" operator="containsText" text="HEA 04">
      <formula>NOT(ISERROR(SEARCH("HEA 04",B145)))</formula>
    </cfRule>
    <cfRule type="containsText" dxfId="291" priority="143" operator="containsText" text="HEA 03">
      <formula>NOT(ISERROR(SEARCH("HEA 03",B145)))</formula>
    </cfRule>
    <cfRule type="containsText" dxfId="290" priority="144" operator="containsText" text="HEA 02">
      <formula>NOT(ISERROR(SEARCH("HEA 02",B145)))</formula>
    </cfRule>
  </conditionalFormatting>
  <conditionalFormatting sqref="B145">
    <cfRule type="containsText" dxfId="289" priority="140" operator="containsText" text="HEA 05">
      <formula>NOT(ISERROR(SEARCH("HEA 05",B145)))</formula>
    </cfRule>
  </conditionalFormatting>
  <conditionalFormatting sqref="B145">
    <cfRule type="containsText" dxfId="288" priority="136" operator="containsText" text="HEA 09">
      <formula>NOT(ISERROR(SEARCH("HEA 09",B145)))</formula>
    </cfRule>
    <cfRule type="containsText" dxfId="287" priority="137" operator="containsText" text="HEA 08">
      <formula>NOT(ISERROR(SEARCH("HEA 08",B145)))</formula>
    </cfRule>
    <cfRule type="containsText" dxfId="286" priority="138" operator="containsText" text="HEA 07">
      <formula>NOT(ISERROR(SEARCH("HEA 07",B145)))</formula>
    </cfRule>
    <cfRule type="containsText" dxfId="285" priority="139" operator="containsText" text="HEA 06">
      <formula>NOT(ISERROR(SEARCH("HEA 06",B145)))</formula>
    </cfRule>
  </conditionalFormatting>
  <conditionalFormatting sqref="A152:B152">
    <cfRule type="containsText" dxfId="284" priority="132" operator="containsText" text="MAN 04">
      <formula>NOT(ISERROR(SEARCH("MAN 04",A152)))</formula>
    </cfRule>
    <cfRule type="containsText" dxfId="283" priority="133" operator="containsText" text="MAN 02">
      <formula>NOT(ISERROR(SEARCH("MAN 02",A152)))</formula>
    </cfRule>
    <cfRule type="containsText" dxfId="282" priority="134" operator="containsText" text="MAN 03">
      <formula>NOT(ISERROR(SEARCH("MAN 03",A152)))</formula>
    </cfRule>
    <cfRule type="containsText" dxfId="281" priority="135" operator="containsText" text="MAN 01">
      <formula>NOT(ISERROR(SEARCH("MAN 01",A152)))</formula>
    </cfRule>
  </conditionalFormatting>
  <conditionalFormatting sqref="A152:B152">
    <cfRule type="containsText" dxfId="280" priority="131" operator="containsText" text="MAN 05">
      <formula>NOT(ISERROR(SEARCH("MAN 05",A152)))</formula>
    </cfRule>
  </conditionalFormatting>
  <conditionalFormatting sqref="A152:B152">
    <cfRule type="containsText" dxfId="279" priority="130" operator="containsText" text="HEA 01">
      <formula>NOT(ISERROR(SEARCH("HEA 01",A152)))</formula>
    </cfRule>
  </conditionalFormatting>
  <conditionalFormatting sqref="A152:B152">
    <cfRule type="containsText" dxfId="278" priority="126" operator="containsText" text="HEA 04">
      <formula>NOT(ISERROR(SEARCH("HEA 04",A152)))</formula>
    </cfRule>
    <cfRule type="containsText" dxfId="277" priority="127" operator="containsText" text="HEA 04">
      <formula>NOT(ISERROR(SEARCH("HEA 04",A152)))</formula>
    </cfRule>
    <cfRule type="containsText" dxfId="276" priority="128" operator="containsText" text="HEA 03">
      <formula>NOT(ISERROR(SEARCH("HEA 03",A152)))</formula>
    </cfRule>
    <cfRule type="containsText" dxfId="275" priority="129" operator="containsText" text="HEA 02">
      <formula>NOT(ISERROR(SEARCH("HEA 02",A152)))</formula>
    </cfRule>
  </conditionalFormatting>
  <conditionalFormatting sqref="A152:B152">
    <cfRule type="containsText" dxfId="274" priority="125" operator="containsText" text="HEA 05">
      <formula>NOT(ISERROR(SEARCH("HEA 05",A152)))</formula>
    </cfRule>
  </conditionalFormatting>
  <conditionalFormatting sqref="A152:B152">
    <cfRule type="containsText" dxfId="273" priority="121" operator="containsText" text="HEA 09">
      <formula>NOT(ISERROR(SEARCH("HEA 09",A152)))</formula>
    </cfRule>
    <cfRule type="containsText" dxfId="272" priority="122" operator="containsText" text="HEA 08">
      <formula>NOT(ISERROR(SEARCH("HEA 08",A152)))</formula>
    </cfRule>
    <cfRule type="containsText" dxfId="271" priority="123" operator="containsText" text="HEA 07">
      <formula>NOT(ISERROR(SEARCH("HEA 07",A152)))</formula>
    </cfRule>
    <cfRule type="containsText" dxfId="270" priority="124" operator="containsText" text="HEA 06">
      <formula>NOT(ISERROR(SEARCH("HEA 06",A152)))</formula>
    </cfRule>
  </conditionalFormatting>
  <conditionalFormatting sqref="C159">
    <cfRule type="containsText" dxfId="269" priority="102" operator="containsText" text="MAN 04">
      <formula>NOT(ISERROR(SEARCH("MAN 04",C159)))</formula>
    </cfRule>
    <cfRule type="containsText" dxfId="268" priority="103" operator="containsText" text="MAN 02">
      <formula>NOT(ISERROR(SEARCH("MAN 02",C159)))</formula>
    </cfRule>
    <cfRule type="containsText" dxfId="267" priority="104" operator="containsText" text="MAN 03">
      <formula>NOT(ISERROR(SEARCH("MAN 03",C159)))</formula>
    </cfRule>
    <cfRule type="containsText" dxfId="266" priority="105" operator="containsText" text="MAN 01">
      <formula>NOT(ISERROR(SEARCH("MAN 01",C159)))</formula>
    </cfRule>
  </conditionalFormatting>
  <conditionalFormatting sqref="C159">
    <cfRule type="containsText" dxfId="265" priority="101" operator="containsText" text="MAN 05">
      <formula>NOT(ISERROR(SEARCH("MAN 05",C159)))</formula>
    </cfRule>
  </conditionalFormatting>
  <conditionalFormatting sqref="C159">
    <cfRule type="containsText" dxfId="264" priority="100" operator="containsText" text="HEA 01">
      <formula>NOT(ISERROR(SEARCH("HEA 01",C159)))</formula>
    </cfRule>
  </conditionalFormatting>
  <conditionalFormatting sqref="C159">
    <cfRule type="containsText" dxfId="263" priority="96" operator="containsText" text="HEA 04">
      <formula>NOT(ISERROR(SEARCH("HEA 04",C159)))</formula>
    </cfRule>
    <cfRule type="containsText" dxfId="262" priority="97" operator="containsText" text="HEA 04">
      <formula>NOT(ISERROR(SEARCH("HEA 04",C159)))</formula>
    </cfRule>
    <cfRule type="containsText" dxfId="261" priority="98" operator="containsText" text="HEA 03">
      <formula>NOT(ISERROR(SEARCH("HEA 03",C159)))</formula>
    </cfRule>
    <cfRule type="containsText" dxfId="260" priority="99" operator="containsText" text="HEA 02">
      <formula>NOT(ISERROR(SEARCH("HEA 02",C159)))</formula>
    </cfRule>
  </conditionalFormatting>
  <conditionalFormatting sqref="C159">
    <cfRule type="containsText" dxfId="259" priority="95" operator="containsText" text="HEA 05">
      <formula>NOT(ISERROR(SEARCH("HEA 05",C159)))</formula>
    </cfRule>
  </conditionalFormatting>
  <conditionalFormatting sqref="C159">
    <cfRule type="containsText" dxfId="258" priority="91" operator="containsText" text="HEA 09">
      <formula>NOT(ISERROR(SEARCH("HEA 09",C159)))</formula>
    </cfRule>
    <cfRule type="containsText" dxfId="257" priority="92" operator="containsText" text="HEA 08">
      <formula>NOT(ISERROR(SEARCH("HEA 08",C159)))</formula>
    </cfRule>
    <cfRule type="containsText" dxfId="256" priority="93" operator="containsText" text="HEA 07">
      <formula>NOT(ISERROR(SEARCH("HEA 07",C159)))</formula>
    </cfRule>
    <cfRule type="containsText" dxfId="255" priority="94" operator="containsText" text="HEA 06">
      <formula>NOT(ISERROR(SEARCH("HEA 06",C159)))</formula>
    </cfRule>
  </conditionalFormatting>
  <conditionalFormatting sqref="D111:E111">
    <cfRule type="containsText" dxfId="254" priority="87" operator="containsText" text="MAN 04">
      <formula>NOT(ISERROR(SEARCH("MAN 04",D111)))</formula>
    </cfRule>
    <cfRule type="containsText" dxfId="253" priority="88" operator="containsText" text="MAN 02">
      <formula>NOT(ISERROR(SEARCH("MAN 02",D111)))</formula>
    </cfRule>
    <cfRule type="containsText" dxfId="252" priority="89" operator="containsText" text="MAN 03">
      <formula>NOT(ISERROR(SEARCH("MAN 03",D111)))</formula>
    </cfRule>
    <cfRule type="containsText" dxfId="251" priority="90" operator="containsText" text="MAN 01">
      <formula>NOT(ISERROR(SEARCH("MAN 01",D111)))</formula>
    </cfRule>
  </conditionalFormatting>
  <conditionalFormatting sqref="D111:E111">
    <cfRule type="containsText" dxfId="250" priority="86" operator="containsText" text="MAN 05">
      <formula>NOT(ISERROR(SEARCH("MAN 05",D111)))</formula>
    </cfRule>
  </conditionalFormatting>
  <conditionalFormatting sqref="D111:E111">
    <cfRule type="containsText" dxfId="249" priority="85" operator="containsText" text="HEA 01">
      <formula>NOT(ISERROR(SEARCH("HEA 01",D111)))</formula>
    </cfRule>
  </conditionalFormatting>
  <conditionalFormatting sqref="D111:E111">
    <cfRule type="containsText" dxfId="248" priority="81" operator="containsText" text="HEA 04">
      <formula>NOT(ISERROR(SEARCH("HEA 04",D111)))</formula>
    </cfRule>
    <cfRule type="containsText" dxfId="247" priority="82" operator="containsText" text="HEA 04">
      <formula>NOT(ISERROR(SEARCH("HEA 04",D111)))</formula>
    </cfRule>
    <cfRule type="containsText" dxfId="246" priority="83" operator="containsText" text="HEA 03">
      <formula>NOT(ISERROR(SEARCH("HEA 03",D111)))</formula>
    </cfRule>
    <cfRule type="containsText" dxfId="245" priority="84" operator="containsText" text="HEA 02">
      <formula>NOT(ISERROR(SEARCH("HEA 02",D111)))</formula>
    </cfRule>
  </conditionalFormatting>
  <conditionalFormatting sqref="D111:E111">
    <cfRule type="containsText" dxfId="244" priority="80" operator="containsText" text="HEA 05">
      <formula>NOT(ISERROR(SEARCH("HEA 05",D111)))</formula>
    </cfRule>
  </conditionalFormatting>
  <conditionalFormatting sqref="D111:E111">
    <cfRule type="containsText" dxfId="243" priority="76" operator="containsText" text="HEA 09">
      <formula>NOT(ISERROR(SEARCH("HEA 09",D111)))</formula>
    </cfRule>
    <cfRule type="containsText" dxfId="242" priority="77" operator="containsText" text="HEA 08">
      <formula>NOT(ISERROR(SEARCH("HEA 08",D111)))</formula>
    </cfRule>
    <cfRule type="containsText" dxfId="241" priority="78" operator="containsText" text="HEA 07">
      <formula>NOT(ISERROR(SEARCH("HEA 07",D111)))</formula>
    </cfRule>
    <cfRule type="containsText" dxfId="240" priority="79" operator="containsText" text="HEA 06">
      <formula>NOT(ISERROR(SEARCH("HEA 06",D111)))</formula>
    </cfRule>
  </conditionalFormatting>
  <conditionalFormatting sqref="A149 C149">
    <cfRule type="containsText" dxfId="239" priority="72" operator="containsText" text="MAN 04">
      <formula>NOT(ISERROR(SEARCH("MAN 04",A149)))</formula>
    </cfRule>
    <cfRule type="containsText" dxfId="238" priority="73" operator="containsText" text="MAN 02">
      <formula>NOT(ISERROR(SEARCH("MAN 02",A149)))</formula>
    </cfRule>
    <cfRule type="containsText" dxfId="237" priority="74" operator="containsText" text="MAN 03">
      <formula>NOT(ISERROR(SEARCH("MAN 03",A149)))</formula>
    </cfRule>
    <cfRule type="containsText" dxfId="236" priority="75" operator="containsText" text="MAN 01">
      <formula>NOT(ISERROR(SEARCH("MAN 01",A149)))</formula>
    </cfRule>
  </conditionalFormatting>
  <conditionalFormatting sqref="A149 C149">
    <cfRule type="containsText" dxfId="235" priority="71" operator="containsText" text="MAN 05">
      <formula>NOT(ISERROR(SEARCH("MAN 05",A149)))</formula>
    </cfRule>
  </conditionalFormatting>
  <conditionalFormatting sqref="A149 C149">
    <cfRule type="containsText" dxfId="234" priority="70" operator="containsText" text="HEA 01">
      <formula>NOT(ISERROR(SEARCH("HEA 01",A149)))</formula>
    </cfRule>
  </conditionalFormatting>
  <conditionalFormatting sqref="A149 C149">
    <cfRule type="containsText" dxfId="233" priority="66" operator="containsText" text="HEA 04">
      <formula>NOT(ISERROR(SEARCH("HEA 04",A149)))</formula>
    </cfRule>
    <cfRule type="containsText" dxfId="232" priority="67" operator="containsText" text="HEA 04">
      <formula>NOT(ISERROR(SEARCH("HEA 04",A149)))</formula>
    </cfRule>
    <cfRule type="containsText" dxfId="231" priority="68" operator="containsText" text="HEA 03">
      <formula>NOT(ISERROR(SEARCH("HEA 03",A149)))</formula>
    </cfRule>
    <cfRule type="containsText" dxfId="230" priority="69" operator="containsText" text="HEA 02">
      <formula>NOT(ISERROR(SEARCH("HEA 02",A149)))</formula>
    </cfRule>
  </conditionalFormatting>
  <conditionalFormatting sqref="A149 C149">
    <cfRule type="containsText" dxfId="229" priority="65" operator="containsText" text="HEA 05">
      <formula>NOT(ISERROR(SEARCH("HEA 05",A149)))</formula>
    </cfRule>
  </conditionalFormatting>
  <conditionalFormatting sqref="A149 C149">
    <cfRule type="containsText" dxfId="228" priority="61" operator="containsText" text="HEA 09">
      <formula>NOT(ISERROR(SEARCH("HEA 09",A149)))</formula>
    </cfRule>
    <cfRule type="containsText" dxfId="227" priority="62" operator="containsText" text="HEA 08">
      <formula>NOT(ISERROR(SEARCH("HEA 08",A149)))</formula>
    </cfRule>
    <cfRule type="containsText" dxfId="226" priority="63" operator="containsText" text="HEA 07">
      <formula>NOT(ISERROR(SEARCH("HEA 07",A149)))</formula>
    </cfRule>
    <cfRule type="containsText" dxfId="225" priority="64" operator="containsText" text="HEA 06">
      <formula>NOT(ISERROR(SEARCH("HEA 06",A149)))</formula>
    </cfRule>
  </conditionalFormatting>
  <conditionalFormatting sqref="C130">
    <cfRule type="containsText" dxfId="224" priority="57" operator="containsText" text="MAN 04">
      <formula>NOT(ISERROR(SEARCH("MAN 04",C130)))</formula>
    </cfRule>
    <cfRule type="containsText" dxfId="223" priority="58" operator="containsText" text="MAN 02">
      <formula>NOT(ISERROR(SEARCH("MAN 02",C130)))</formula>
    </cfRule>
    <cfRule type="containsText" dxfId="222" priority="59" operator="containsText" text="MAN 03">
      <formula>NOT(ISERROR(SEARCH("MAN 03",C130)))</formula>
    </cfRule>
    <cfRule type="containsText" dxfId="221" priority="60" operator="containsText" text="MAN 01">
      <formula>NOT(ISERROR(SEARCH("MAN 01",C130)))</formula>
    </cfRule>
  </conditionalFormatting>
  <conditionalFormatting sqref="C130">
    <cfRule type="containsText" dxfId="220" priority="56" operator="containsText" text="MAN 05">
      <formula>NOT(ISERROR(SEARCH("MAN 05",C130)))</formula>
    </cfRule>
  </conditionalFormatting>
  <conditionalFormatting sqref="C130">
    <cfRule type="containsText" dxfId="219" priority="55" operator="containsText" text="HEA 01">
      <formula>NOT(ISERROR(SEARCH("HEA 01",C130)))</formula>
    </cfRule>
  </conditionalFormatting>
  <conditionalFormatting sqref="C130">
    <cfRule type="containsText" dxfId="218" priority="51" operator="containsText" text="HEA 04">
      <formula>NOT(ISERROR(SEARCH("HEA 04",C130)))</formula>
    </cfRule>
    <cfRule type="containsText" dxfId="217" priority="52" operator="containsText" text="HEA 04">
      <formula>NOT(ISERROR(SEARCH("HEA 04",C130)))</formula>
    </cfRule>
    <cfRule type="containsText" dxfId="216" priority="53" operator="containsText" text="HEA 03">
      <formula>NOT(ISERROR(SEARCH("HEA 03",C130)))</formula>
    </cfRule>
    <cfRule type="containsText" dxfId="215" priority="54" operator="containsText" text="HEA 02">
      <formula>NOT(ISERROR(SEARCH("HEA 02",C130)))</formula>
    </cfRule>
  </conditionalFormatting>
  <conditionalFormatting sqref="C130">
    <cfRule type="containsText" dxfId="214" priority="50" operator="containsText" text="HEA 05">
      <formula>NOT(ISERROR(SEARCH("HEA 05",C130)))</formula>
    </cfRule>
  </conditionalFormatting>
  <conditionalFormatting sqref="C130">
    <cfRule type="containsText" dxfId="213" priority="46" operator="containsText" text="HEA 09">
      <formula>NOT(ISERROR(SEARCH("HEA 09",C130)))</formula>
    </cfRule>
    <cfRule type="containsText" dxfId="212" priority="47" operator="containsText" text="HEA 08">
      <formula>NOT(ISERROR(SEARCH("HEA 08",C130)))</formula>
    </cfRule>
    <cfRule type="containsText" dxfId="211" priority="48" operator="containsText" text="HEA 07">
      <formula>NOT(ISERROR(SEARCH("HEA 07",C130)))</formula>
    </cfRule>
    <cfRule type="containsText" dxfId="210" priority="49" operator="containsText" text="HEA 06">
      <formula>NOT(ISERROR(SEARCH("HEA 06",C130)))</formula>
    </cfRule>
  </conditionalFormatting>
  <conditionalFormatting sqref="B73:B77">
    <cfRule type="containsText" dxfId="209" priority="42" operator="containsText" text="MAN 04">
      <formula>NOT(ISERROR(SEARCH("MAN 04",B73)))</formula>
    </cfRule>
    <cfRule type="containsText" dxfId="208" priority="43" operator="containsText" text="MAN 02">
      <formula>NOT(ISERROR(SEARCH("MAN 02",B73)))</formula>
    </cfRule>
    <cfRule type="containsText" dxfId="207" priority="44" operator="containsText" text="MAN 03">
      <formula>NOT(ISERROR(SEARCH("MAN 03",B73)))</formula>
    </cfRule>
    <cfRule type="containsText" dxfId="206" priority="45" operator="containsText" text="MAN 01">
      <formula>NOT(ISERROR(SEARCH("MAN 01",B73)))</formula>
    </cfRule>
  </conditionalFormatting>
  <conditionalFormatting sqref="B73:B77">
    <cfRule type="containsText" dxfId="205" priority="41" operator="containsText" text="MAN 05">
      <formula>NOT(ISERROR(SEARCH("MAN 05",B73)))</formula>
    </cfRule>
  </conditionalFormatting>
  <conditionalFormatting sqref="B73:B77">
    <cfRule type="containsText" dxfId="204" priority="40" operator="containsText" text="HEA 01">
      <formula>NOT(ISERROR(SEARCH("HEA 01",B73)))</formula>
    </cfRule>
  </conditionalFormatting>
  <conditionalFormatting sqref="B73:B77">
    <cfRule type="containsText" dxfId="203" priority="36" operator="containsText" text="HEA 04">
      <formula>NOT(ISERROR(SEARCH("HEA 04",B73)))</formula>
    </cfRule>
    <cfRule type="containsText" dxfId="202" priority="37" operator="containsText" text="HEA 04">
      <formula>NOT(ISERROR(SEARCH("HEA 04",B73)))</formula>
    </cfRule>
    <cfRule type="containsText" dxfId="201" priority="38" operator="containsText" text="HEA 03">
      <formula>NOT(ISERROR(SEARCH("HEA 03",B73)))</formula>
    </cfRule>
    <cfRule type="containsText" dxfId="200" priority="39" operator="containsText" text="HEA 02">
      <formula>NOT(ISERROR(SEARCH("HEA 02",B73)))</formula>
    </cfRule>
  </conditionalFormatting>
  <conditionalFormatting sqref="B73:B77">
    <cfRule type="containsText" dxfId="199" priority="35" operator="containsText" text="HEA 05">
      <formula>NOT(ISERROR(SEARCH("HEA 05",B73)))</formula>
    </cfRule>
  </conditionalFormatting>
  <conditionalFormatting sqref="B73:B77">
    <cfRule type="containsText" dxfId="198" priority="31" operator="containsText" text="HEA 09">
      <formula>NOT(ISERROR(SEARCH("HEA 09",B73)))</formula>
    </cfRule>
    <cfRule type="containsText" dxfId="197" priority="32" operator="containsText" text="HEA 08">
      <formula>NOT(ISERROR(SEARCH("HEA 08",B73)))</formula>
    </cfRule>
    <cfRule type="containsText" dxfId="196" priority="33" operator="containsText" text="HEA 07">
      <formula>NOT(ISERROR(SEARCH("HEA 07",B73)))</formula>
    </cfRule>
    <cfRule type="containsText" dxfId="195" priority="34" operator="containsText" text="HEA 06">
      <formula>NOT(ISERROR(SEARCH("HEA 06",B73)))</formula>
    </cfRule>
  </conditionalFormatting>
  <conditionalFormatting sqref="B149">
    <cfRule type="containsText" dxfId="194" priority="27" operator="containsText" text="MAN 04">
      <formula>NOT(ISERROR(SEARCH("MAN 04",B149)))</formula>
    </cfRule>
    <cfRule type="containsText" dxfId="193" priority="28" operator="containsText" text="MAN 02">
      <formula>NOT(ISERROR(SEARCH("MAN 02",B149)))</formula>
    </cfRule>
    <cfRule type="containsText" dxfId="192" priority="29" operator="containsText" text="MAN 03">
      <formula>NOT(ISERROR(SEARCH("MAN 03",B149)))</formula>
    </cfRule>
    <cfRule type="containsText" dxfId="191" priority="30" operator="containsText" text="MAN 01">
      <formula>NOT(ISERROR(SEARCH("MAN 01",B149)))</formula>
    </cfRule>
  </conditionalFormatting>
  <conditionalFormatting sqref="B149">
    <cfRule type="containsText" dxfId="190" priority="26" operator="containsText" text="MAN 05">
      <formula>NOT(ISERROR(SEARCH("MAN 05",B149)))</formula>
    </cfRule>
  </conditionalFormatting>
  <conditionalFormatting sqref="B149">
    <cfRule type="containsText" dxfId="189" priority="25" operator="containsText" text="HEA 01">
      <formula>NOT(ISERROR(SEARCH("HEA 01",B149)))</formula>
    </cfRule>
  </conditionalFormatting>
  <conditionalFormatting sqref="B149">
    <cfRule type="containsText" dxfId="188" priority="21" operator="containsText" text="HEA 04">
      <formula>NOT(ISERROR(SEARCH("HEA 04",B149)))</formula>
    </cfRule>
    <cfRule type="containsText" dxfId="187" priority="22" operator="containsText" text="HEA 04">
      <formula>NOT(ISERROR(SEARCH("HEA 04",B149)))</formula>
    </cfRule>
    <cfRule type="containsText" dxfId="186" priority="23" operator="containsText" text="HEA 03">
      <formula>NOT(ISERROR(SEARCH("HEA 03",B149)))</formula>
    </cfRule>
    <cfRule type="containsText" dxfId="185" priority="24" operator="containsText" text="HEA 02">
      <formula>NOT(ISERROR(SEARCH("HEA 02",B149)))</formula>
    </cfRule>
  </conditionalFormatting>
  <conditionalFormatting sqref="B149">
    <cfRule type="containsText" dxfId="184" priority="20" operator="containsText" text="HEA 05">
      <formula>NOT(ISERROR(SEARCH("HEA 05",B149)))</formula>
    </cfRule>
  </conditionalFormatting>
  <conditionalFormatting sqref="B149">
    <cfRule type="containsText" dxfId="183" priority="16" operator="containsText" text="HEA 09">
      <formula>NOT(ISERROR(SEARCH("HEA 09",B149)))</formula>
    </cfRule>
    <cfRule type="containsText" dxfId="182" priority="17" operator="containsText" text="HEA 08">
      <formula>NOT(ISERROR(SEARCH("HEA 08",B149)))</formula>
    </cfRule>
    <cfRule type="containsText" dxfId="181" priority="18" operator="containsText" text="HEA 07">
      <formula>NOT(ISERROR(SEARCH("HEA 07",B149)))</formula>
    </cfRule>
    <cfRule type="containsText" dxfId="180" priority="19" operator="containsText" text="HEA 06">
      <formula>NOT(ISERROR(SEARCH("HEA 06",B149)))</formula>
    </cfRule>
  </conditionalFormatting>
  <dataValidations count="1">
    <dataValidation type="list" allowBlank="1" showInputMessage="1" showErrorMessage="1" sqref="F145:F159 F8:F41 F43:F65 F67:F81 F83:F88 F90:F97 F99:F106 F108:F115 F117:F126 F128:F143" xr:uid="{00000000-0002-0000-0000-000000000000}">
      <formula1>"Pass, Good,  Very Good, Excellent, Outstanding"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F9DF-E7E9-438F-A2BC-A0DD9C2F16A7}">
  <sheetPr filterMode="1"/>
  <dimension ref="A1:O160"/>
  <sheetViews>
    <sheetView showZeros="0" tabSelected="1" view="pageBreakPreview" zoomScale="70" zoomScaleNormal="115" zoomScaleSheetLayoutView="70" workbookViewId="0">
      <pane ySplit="5" topLeftCell="A129" activePane="bottomLeft" state="frozenSplit"/>
      <selection activeCell="C118" sqref="C118"/>
      <selection pane="bottomLeft" activeCell="K7" sqref="K7"/>
    </sheetView>
  </sheetViews>
  <sheetFormatPr defaultColWidth="8.7265625" defaultRowHeight="10.5" outlineLevelRow="2" outlineLevelCol="1" x14ac:dyDescent="0.35"/>
  <cols>
    <col min="1" max="1" width="10" style="68" customWidth="1"/>
    <col min="2" max="2" width="7.81640625" style="3" customWidth="1"/>
    <col min="3" max="3" width="23" style="3" customWidth="1"/>
    <col min="4" max="4" width="59" style="4" hidden="1" customWidth="1" outlineLevel="1"/>
    <col min="5" max="5" width="42.26953125" style="4" customWidth="1" collapsed="1"/>
    <col min="6" max="6" width="10.26953125" style="3" customWidth="1"/>
    <col min="7" max="7" width="9.7265625" style="3" customWidth="1"/>
    <col min="8" max="16384" width="8.7265625" style="3"/>
  </cols>
  <sheetData>
    <row r="1" spans="1:15" x14ac:dyDescent="0.35">
      <c r="A1" s="2" t="s">
        <v>546</v>
      </c>
    </row>
    <row r="3" spans="1:15" s="59" customFormat="1" x14ac:dyDescent="0.35">
      <c r="A3" s="99" t="s">
        <v>493</v>
      </c>
      <c r="B3" s="99" t="s">
        <v>367</v>
      </c>
      <c r="C3" s="99" t="s">
        <v>494</v>
      </c>
      <c r="D3" s="99" t="s">
        <v>382</v>
      </c>
      <c r="E3" s="99" t="s">
        <v>381</v>
      </c>
      <c r="F3" s="99" t="s">
        <v>496</v>
      </c>
      <c r="G3" s="101" t="s">
        <v>495</v>
      </c>
    </row>
    <row r="4" spans="1:15" s="59" customFormat="1" ht="30.75" customHeight="1" x14ac:dyDescent="0.35">
      <c r="A4" s="100"/>
      <c r="B4" s="100"/>
      <c r="C4" s="100"/>
      <c r="D4" s="100"/>
      <c r="E4" s="100"/>
      <c r="F4" s="100"/>
      <c r="G4" s="102"/>
    </row>
    <row r="5" spans="1:15" x14ac:dyDescent="0.35">
      <c r="A5" s="1" t="s">
        <v>355</v>
      </c>
      <c r="B5" s="1" t="s">
        <v>356</v>
      </c>
      <c r="C5" s="1" t="s">
        <v>357</v>
      </c>
      <c r="D5" s="1" t="s">
        <v>358</v>
      </c>
      <c r="E5" s="1" t="s">
        <v>359</v>
      </c>
      <c r="F5" s="1" t="s">
        <v>360</v>
      </c>
      <c r="G5" s="1" t="s">
        <v>361</v>
      </c>
      <c r="H5" s="11"/>
      <c r="I5" s="11"/>
      <c r="J5" s="11"/>
      <c r="K5" s="11"/>
      <c r="L5" s="11"/>
      <c r="M5" s="11"/>
      <c r="N5" s="11"/>
      <c r="O5" s="11"/>
    </row>
    <row r="6" spans="1:15" ht="21" x14ac:dyDescent="0.35">
      <c r="A6" s="69"/>
      <c r="B6" s="12"/>
      <c r="C6" s="67" t="s">
        <v>510</v>
      </c>
      <c r="D6" s="14"/>
      <c r="E6" s="14"/>
      <c r="F6" s="13"/>
      <c r="G6" s="13">
        <f>SUM(G7:G40)</f>
        <v>21</v>
      </c>
      <c r="H6" s="11"/>
      <c r="I6" s="11"/>
      <c r="J6" s="11"/>
      <c r="K6" s="11"/>
      <c r="L6" s="11"/>
      <c r="M6" s="11"/>
      <c r="N6" s="11"/>
      <c r="O6" s="11"/>
    </row>
    <row r="7" spans="1:15" ht="73.5" outlineLevel="1" x14ac:dyDescent="0.35">
      <c r="A7" s="18" t="s">
        <v>20</v>
      </c>
      <c r="B7" s="17"/>
      <c r="C7" s="18" t="s">
        <v>21</v>
      </c>
      <c r="D7" s="19" t="s">
        <v>428</v>
      </c>
      <c r="E7" s="20" t="s">
        <v>429</v>
      </c>
      <c r="F7" s="21"/>
      <c r="G7" s="22">
        <v>1</v>
      </c>
      <c r="H7" s="11"/>
      <c r="I7" s="11"/>
      <c r="J7" s="11"/>
      <c r="K7" s="11"/>
      <c r="L7" s="11"/>
      <c r="M7" s="11"/>
      <c r="N7" s="11"/>
      <c r="O7" s="11"/>
    </row>
    <row r="8" spans="1:15" ht="136.5" outlineLevel="1" x14ac:dyDescent="0.35">
      <c r="A8" s="18" t="s">
        <v>22</v>
      </c>
      <c r="B8" s="17"/>
      <c r="C8" s="18" t="s">
        <v>21</v>
      </c>
      <c r="D8" s="19" t="s">
        <v>431</v>
      </c>
      <c r="E8" s="20" t="s">
        <v>430</v>
      </c>
      <c r="F8" s="21"/>
      <c r="G8" s="22">
        <v>1</v>
      </c>
      <c r="H8" s="11"/>
      <c r="I8" s="11"/>
      <c r="J8" s="11"/>
      <c r="K8" s="11"/>
      <c r="L8" s="11"/>
      <c r="M8" s="11"/>
      <c r="N8" s="11"/>
      <c r="O8" s="11"/>
    </row>
    <row r="9" spans="1:15" ht="31.5" outlineLevel="1" x14ac:dyDescent="0.35">
      <c r="A9" s="18" t="s">
        <v>23</v>
      </c>
      <c r="B9" s="17"/>
      <c r="C9" s="18" t="s">
        <v>308</v>
      </c>
      <c r="D9" s="19" t="s">
        <v>433</v>
      </c>
      <c r="E9" s="20" t="s">
        <v>432</v>
      </c>
      <c r="F9" s="21"/>
      <c r="G9" s="22">
        <v>1</v>
      </c>
      <c r="H9" s="11"/>
      <c r="I9" s="11"/>
      <c r="J9" s="11"/>
      <c r="K9" s="11"/>
      <c r="L9" s="11"/>
      <c r="M9" s="11"/>
      <c r="N9" s="11"/>
      <c r="O9" s="11"/>
    </row>
    <row r="10" spans="1:15" ht="31.5" outlineLevel="1" x14ac:dyDescent="0.35">
      <c r="A10" s="18" t="s">
        <v>24</v>
      </c>
      <c r="B10" s="17"/>
      <c r="C10" s="18" t="s">
        <v>25</v>
      </c>
      <c r="D10" s="19" t="s">
        <v>314</v>
      </c>
      <c r="E10" s="20" t="s">
        <v>435</v>
      </c>
      <c r="F10" s="21"/>
      <c r="G10" s="22">
        <v>1</v>
      </c>
      <c r="H10" s="11"/>
      <c r="I10" s="11"/>
      <c r="J10" s="11"/>
      <c r="K10" s="11"/>
      <c r="L10" s="11"/>
      <c r="M10" s="11"/>
      <c r="N10" s="11"/>
      <c r="O10" s="11"/>
    </row>
    <row r="11" spans="1:15" ht="21" outlineLevel="2" x14ac:dyDescent="0.35">
      <c r="A11" s="18" t="s">
        <v>172</v>
      </c>
      <c r="B11" s="18" t="s">
        <v>368</v>
      </c>
      <c r="C11" s="18" t="s">
        <v>173</v>
      </c>
      <c r="D11" s="25" t="s">
        <v>309</v>
      </c>
      <c r="E11" s="24" t="s">
        <v>387</v>
      </c>
      <c r="F11" s="21"/>
      <c r="G11" s="25">
        <v>2</v>
      </c>
      <c r="H11" s="11"/>
      <c r="I11" s="11"/>
      <c r="J11" s="11"/>
      <c r="K11" s="11"/>
      <c r="L11" s="11"/>
      <c r="M11" s="11"/>
      <c r="N11" s="11"/>
      <c r="O11" s="11"/>
    </row>
    <row r="12" spans="1:15" ht="31.5" outlineLevel="1" x14ac:dyDescent="0.35">
      <c r="A12" s="18" t="s">
        <v>174</v>
      </c>
      <c r="B12" s="18"/>
      <c r="C12" s="18" t="s">
        <v>175</v>
      </c>
      <c r="D12" s="23" t="s">
        <v>352</v>
      </c>
      <c r="E12" s="24" t="s">
        <v>434</v>
      </c>
      <c r="F12" s="21"/>
      <c r="G12" s="25">
        <v>1</v>
      </c>
      <c r="H12" s="11"/>
      <c r="I12" s="11"/>
      <c r="J12" s="11"/>
      <c r="K12" s="11"/>
      <c r="L12" s="11"/>
      <c r="M12" s="11"/>
      <c r="N12" s="11"/>
      <c r="O12" s="11"/>
    </row>
    <row r="13" spans="1:15" ht="42" outlineLevel="1" x14ac:dyDescent="0.35">
      <c r="A13" s="70" t="s">
        <v>26</v>
      </c>
      <c r="B13" s="17"/>
      <c r="C13" s="18" t="s">
        <v>27</v>
      </c>
      <c r="D13" s="19" t="s">
        <v>310</v>
      </c>
      <c r="E13" s="20" t="s">
        <v>436</v>
      </c>
      <c r="F13" s="21"/>
      <c r="G13" s="22">
        <v>1</v>
      </c>
      <c r="H13" s="11"/>
      <c r="I13" s="11"/>
      <c r="J13" s="11"/>
      <c r="K13" s="11"/>
      <c r="L13" s="11"/>
      <c r="M13" s="11"/>
      <c r="N13" s="11"/>
      <c r="O13" s="11"/>
    </row>
    <row r="14" spans="1:15" s="11" customFormat="1" ht="31.5" outlineLevel="1" x14ac:dyDescent="0.35">
      <c r="A14" s="18" t="s">
        <v>28</v>
      </c>
      <c r="B14" s="17"/>
      <c r="C14" s="18" t="s">
        <v>29</v>
      </c>
      <c r="D14" s="19" t="s">
        <v>311</v>
      </c>
      <c r="E14" s="19" t="s">
        <v>423</v>
      </c>
      <c r="F14" s="21" t="s">
        <v>282</v>
      </c>
      <c r="G14" s="22" t="s">
        <v>155</v>
      </c>
    </row>
    <row r="15" spans="1:15" s="11" customFormat="1" ht="52.5" outlineLevel="1" x14ac:dyDescent="0.35">
      <c r="A15" s="18" t="s">
        <v>30</v>
      </c>
      <c r="B15" s="17"/>
      <c r="C15" s="18" t="s">
        <v>31</v>
      </c>
      <c r="D15" s="19" t="s">
        <v>312</v>
      </c>
      <c r="E15" s="20" t="s">
        <v>437</v>
      </c>
      <c r="F15" s="21" t="s">
        <v>282</v>
      </c>
      <c r="G15" s="22" t="s">
        <v>155</v>
      </c>
    </row>
    <row r="16" spans="1:15" s="11" customFormat="1" ht="199.5" outlineLevel="1" x14ac:dyDescent="0.35">
      <c r="A16" s="18" t="s">
        <v>32</v>
      </c>
      <c r="B16" s="17"/>
      <c r="C16" s="18" t="s">
        <v>33</v>
      </c>
      <c r="D16" s="19" t="s">
        <v>439</v>
      </c>
      <c r="E16" s="20" t="s">
        <v>438</v>
      </c>
      <c r="F16" s="21"/>
      <c r="G16" s="22">
        <v>1</v>
      </c>
    </row>
    <row r="17" spans="1:7" s="11" customFormat="1" ht="31.5" outlineLevel="1" x14ac:dyDescent="0.35">
      <c r="A17" s="18" t="s">
        <v>34</v>
      </c>
      <c r="B17" s="17"/>
      <c r="C17" s="18" t="s">
        <v>35</v>
      </c>
      <c r="D17" s="19" t="s">
        <v>313</v>
      </c>
      <c r="E17" s="20" t="s">
        <v>388</v>
      </c>
      <c r="F17" s="20"/>
      <c r="G17" s="19">
        <v>1</v>
      </c>
    </row>
    <row r="18" spans="1:7" s="11" customFormat="1" ht="52.5" outlineLevel="1" x14ac:dyDescent="0.35">
      <c r="A18" s="18" t="s">
        <v>36</v>
      </c>
      <c r="B18" s="17"/>
      <c r="C18" s="18" t="s">
        <v>6</v>
      </c>
      <c r="D18" s="19" t="s">
        <v>440</v>
      </c>
      <c r="E18" s="20" t="s">
        <v>389</v>
      </c>
      <c r="F18" s="21" t="s">
        <v>282</v>
      </c>
      <c r="G18" s="22">
        <v>2</v>
      </c>
    </row>
    <row r="19" spans="1:7" s="11" customFormat="1" ht="21" hidden="1" outlineLevel="1" x14ac:dyDescent="0.35">
      <c r="A19" s="18"/>
      <c r="B19" s="17"/>
      <c r="C19" s="18"/>
      <c r="D19" s="26" t="s">
        <v>141</v>
      </c>
      <c r="E19" s="27"/>
      <c r="F19" s="21"/>
      <c r="G19" s="22"/>
    </row>
    <row r="20" spans="1:7" s="11" customFormat="1" ht="21" hidden="1" outlineLevel="1" x14ac:dyDescent="0.35">
      <c r="A20" s="18"/>
      <c r="B20" s="17"/>
      <c r="C20" s="18"/>
      <c r="D20" s="26" t="s">
        <v>149</v>
      </c>
      <c r="E20" s="27"/>
      <c r="F20" s="21"/>
      <c r="G20" s="22"/>
    </row>
    <row r="21" spans="1:7" s="11" customFormat="1" hidden="1" outlineLevel="1" x14ac:dyDescent="0.35">
      <c r="A21" s="18"/>
      <c r="B21" s="17"/>
      <c r="C21" s="18"/>
      <c r="D21" s="26" t="s">
        <v>150</v>
      </c>
      <c r="E21" s="27"/>
      <c r="F21" s="21"/>
      <c r="G21" s="22"/>
    </row>
    <row r="22" spans="1:7" s="11" customFormat="1" ht="42" hidden="1" outlineLevel="1" x14ac:dyDescent="0.35">
      <c r="A22" s="18"/>
      <c r="B22" s="17"/>
      <c r="C22" s="18"/>
      <c r="D22" s="26" t="s">
        <v>143</v>
      </c>
      <c r="E22" s="27"/>
      <c r="F22" s="21"/>
      <c r="G22" s="22"/>
    </row>
    <row r="23" spans="1:7" s="11" customFormat="1" ht="21" hidden="1" outlineLevel="1" x14ac:dyDescent="0.35">
      <c r="A23" s="18"/>
      <c r="B23" s="17"/>
      <c r="C23" s="18"/>
      <c r="D23" s="26" t="s">
        <v>142</v>
      </c>
      <c r="E23" s="27"/>
      <c r="F23" s="21"/>
      <c r="G23" s="22"/>
    </row>
    <row r="24" spans="1:7" s="11" customFormat="1" ht="42" hidden="1" outlineLevel="1" x14ac:dyDescent="0.35">
      <c r="A24" s="18"/>
      <c r="B24" s="17"/>
      <c r="C24" s="18"/>
      <c r="D24" s="26" t="s">
        <v>144</v>
      </c>
      <c r="E24" s="27"/>
      <c r="F24" s="21"/>
      <c r="G24" s="22"/>
    </row>
    <row r="25" spans="1:7" s="11" customFormat="1" ht="31.5" hidden="1" outlineLevel="1" x14ac:dyDescent="0.35">
      <c r="A25" s="18"/>
      <c r="B25" s="17"/>
      <c r="C25" s="18"/>
      <c r="D25" s="26" t="s">
        <v>145</v>
      </c>
      <c r="E25" s="27"/>
      <c r="F25" s="21"/>
      <c r="G25" s="22"/>
    </row>
    <row r="26" spans="1:7" s="11" customFormat="1" ht="21" hidden="1" outlineLevel="1" x14ac:dyDescent="0.35">
      <c r="A26" s="18"/>
      <c r="B26" s="17"/>
      <c r="C26" s="18"/>
      <c r="D26" s="26" t="s">
        <v>146</v>
      </c>
      <c r="E26" s="27"/>
      <c r="F26" s="21"/>
      <c r="G26" s="22"/>
    </row>
    <row r="27" spans="1:7" s="11" customFormat="1" ht="21" hidden="1" outlineLevel="1" x14ac:dyDescent="0.35">
      <c r="A27" s="18"/>
      <c r="B27" s="17"/>
      <c r="C27" s="18"/>
      <c r="D27" s="26" t="s">
        <v>151</v>
      </c>
      <c r="E27" s="27"/>
      <c r="F27" s="21"/>
      <c r="G27" s="22"/>
    </row>
    <row r="28" spans="1:7" s="11" customFormat="1" ht="21" hidden="1" outlineLevel="1" x14ac:dyDescent="0.35">
      <c r="A28" s="18"/>
      <c r="B28" s="17"/>
      <c r="C28" s="18"/>
      <c r="D28" s="26" t="s">
        <v>147</v>
      </c>
      <c r="E28" s="27"/>
      <c r="F28" s="21"/>
      <c r="G28" s="22"/>
    </row>
    <row r="29" spans="1:7" s="11" customFormat="1" ht="21" hidden="1" outlineLevel="1" x14ac:dyDescent="0.35">
      <c r="A29" s="18"/>
      <c r="B29" s="17"/>
      <c r="C29" s="18"/>
      <c r="D29" s="26" t="s">
        <v>148</v>
      </c>
      <c r="E29" s="27"/>
      <c r="F29" s="21"/>
      <c r="G29" s="22"/>
    </row>
    <row r="30" spans="1:7" s="11" customFormat="1" ht="21" hidden="1" outlineLevel="1" x14ac:dyDescent="0.35">
      <c r="A30" s="18"/>
      <c r="B30" s="17"/>
      <c r="C30" s="18"/>
      <c r="D30" s="26" t="s">
        <v>152</v>
      </c>
      <c r="E30" s="27"/>
      <c r="F30" s="21"/>
      <c r="G30" s="22"/>
    </row>
    <row r="31" spans="1:7" s="11" customFormat="1" hidden="1" outlineLevel="1" x14ac:dyDescent="0.35">
      <c r="A31" s="18"/>
      <c r="B31" s="17"/>
      <c r="C31" s="18"/>
      <c r="D31" s="26" t="s">
        <v>442</v>
      </c>
      <c r="E31" s="27"/>
      <c r="F31" s="21"/>
      <c r="G31" s="22"/>
    </row>
    <row r="32" spans="1:7" s="11" customFormat="1" ht="31.5" outlineLevel="1" x14ac:dyDescent="0.35">
      <c r="A32" s="18" t="s">
        <v>37</v>
      </c>
      <c r="B32" s="17"/>
      <c r="C32" s="18" t="s">
        <v>38</v>
      </c>
      <c r="D32" s="19" t="s">
        <v>424</v>
      </c>
      <c r="E32" s="20" t="s">
        <v>441</v>
      </c>
      <c r="F32" s="21"/>
      <c r="G32" s="22">
        <v>1</v>
      </c>
    </row>
    <row r="33" spans="1:7" s="11" customFormat="1" ht="42" outlineLevel="1" x14ac:dyDescent="0.35">
      <c r="A33" s="18" t="s">
        <v>39</v>
      </c>
      <c r="B33" s="17"/>
      <c r="C33" s="18" t="s">
        <v>40</v>
      </c>
      <c r="D33" s="19" t="s">
        <v>315</v>
      </c>
      <c r="E33" s="20" t="s">
        <v>390</v>
      </c>
      <c r="F33" s="21"/>
      <c r="G33" s="22">
        <v>1</v>
      </c>
    </row>
    <row r="34" spans="1:7" s="11" customFormat="1" ht="31.5" outlineLevel="1" x14ac:dyDescent="0.35">
      <c r="A34" s="18" t="s">
        <v>41</v>
      </c>
      <c r="B34" s="17"/>
      <c r="C34" s="18" t="s">
        <v>42</v>
      </c>
      <c r="D34" s="19" t="s">
        <v>137</v>
      </c>
      <c r="E34" s="20" t="s">
        <v>391</v>
      </c>
      <c r="F34" s="21"/>
      <c r="G34" s="22">
        <v>1</v>
      </c>
    </row>
    <row r="35" spans="1:7" s="11" customFormat="1" ht="31.5" outlineLevel="1" x14ac:dyDescent="0.35">
      <c r="A35" s="18" t="s">
        <v>43</v>
      </c>
      <c r="B35" s="17"/>
      <c r="C35" s="18" t="s">
        <v>44</v>
      </c>
      <c r="D35" s="19" t="s">
        <v>316</v>
      </c>
      <c r="E35" s="20" t="s">
        <v>443</v>
      </c>
      <c r="F35" s="21"/>
      <c r="G35" s="22">
        <v>1</v>
      </c>
    </row>
    <row r="36" spans="1:7" s="11" customFormat="1" ht="63" outlineLevel="1" x14ac:dyDescent="0.35">
      <c r="A36" s="18" t="s">
        <v>45</v>
      </c>
      <c r="B36" s="17"/>
      <c r="C36" s="18" t="s">
        <v>46</v>
      </c>
      <c r="D36" s="19" t="s">
        <v>444</v>
      </c>
      <c r="E36" s="20" t="s">
        <v>445</v>
      </c>
      <c r="F36" s="21"/>
      <c r="G36" s="22">
        <v>1</v>
      </c>
    </row>
    <row r="37" spans="1:7" s="11" customFormat="1" ht="42" outlineLevel="1" x14ac:dyDescent="0.35">
      <c r="A37" s="18" t="s">
        <v>153</v>
      </c>
      <c r="B37" s="17"/>
      <c r="C37" s="18" t="s">
        <v>47</v>
      </c>
      <c r="D37" s="19" t="s">
        <v>446</v>
      </c>
      <c r="E37" s="20" t="s">
        <v>447</v>
      </c>
      <c r="F37" s="21" t="s">
        <v>282</v>
      </c>
      <c r="G37" s="22">
        <v>1</v>
      </c>
    </row>
    <row r="38" spans="1:7" s="11" customFormat="1" ht="42" outlineLevel="1" x14ac:dyDescent="0.35">
      <c r="A38" s="18" t="s">
        <v>176</v>
      </c>
      <c r="B38" s="17"/>
      <c r="C38" s="18" t="s">
        <v>177</v>
      </c>
      <c r="D38" s="23" t="s">
        <v>178</v>
      </c>
      <c r="E38" s="28" t="s">
        <v>392</v>
      </c>
      <c r="F38" s="21"/>
      <c r="G38" s="29">
        <v>1</v>
      </c>
    </row>
    <row r="39" spans="1:7" s="11" customFormat="1" ht="21" outlineLevel="1" x14ac:dyDescent="0.35">
      <c r="A39" s="18" t="s">
        <v>179</v>
      </c>
      <c r="B39" s="17"/>
      <c r="C39" s="18" t="s">
        <v>180</v>
      </c>
      <c r="D39" s="23" t="s">
        <v>181</v>
      </c>
      <c r="E39" s="28" t="s">
        <v>448</v>
      </c>
      <c r="F39" s="21" t="s">
        <v>282</v>
      </c>
      <c r="G39" s="29">
        <v>1</v>
      </c>
    </row>
    <row r="40" spans="1:7" s="11" customFormat="1" ht="63" outlineLevel="1" x14ac:dyDescent="0.35">
      <c r="A40" s="18" t="s">
        <v>182</v>
      </c>
      <c r="B40" s="17"/>
      <c r="C40" s="18" t="s">
        <v>317</v>
      </c>
      <c r="D40" s="23" t="s">
        <v>318</v>
      </c>
      <c r="E40" s="28" t="s">
        <v>449</v>
      </c>
      <c r="F40" s="21"/>
      <c r="G40" s="29">
        <v>1</v>
      </c>
    </row>
    <row r="41" spans="1:7" s="11" customFormat="1" ht="21" x14ac:dyDescent="0.35">
      <c r="A41" s="69"/>
      <c r="B41" s="12"/>
      <c r="C41" s="67" t="s">
        <v>511</v>
      </c>
      <c r="D41" s="14"/>
      <c r="E41" s="14"/>
      <c r="F41" s="13"/>
      <c r="G41" s="16">
        <f>SUM(G42:G64)</f>
        <v>18</v>
      </c>
    </row>
    <row r="42" spans="1:7" s="11" customFormat="1" ht="31.5" outlineLevel="1" x14ac:dyDescent="0.35">
      <c r="A42" s="30" t="s">
        <v>48</v>
      </c>
      <c r="B42" s="30"/>
      <c r="C42" s="30" t="s">
        <v>49</v>
      </c>
      <c r="D42" s="19" t="s">
        <v>332</v>
      </c>
      <c r="E42" s="20" t="s">
        <v>452</v>
      </c>
      <c r="F42" s="21" t="s">
        <v>282</v>
      </c>
      <c r="G42" s="19" t="s">
        <v>155</v>
      </c>
    </row>
    <row r="43" spans="1:7" s="11" customFormat="1" ht="52.5" outlineLevel="1" x14ac:dyDescent="0.35">
      <c r="A43" s="31" t="s">
        <v>183</v>
      </c>
      <c r="B43" s="31"/>
      <c r="C43" s="31" t="s">
        <v>276</v>
      </c>
      <c r="D43" s="19" t="s">
        <v>450</v>
      </c>
      <c r="E43" s="20" t="s">
        <v>453</v>
      </c>
      <c r="F43" s="21"/>
      <c r="G43" s="19">
        <v>1</v>
      </c>
    </row>
    <row r="44" spans="1:7" s="11" customFormat="1" ht="84" outlineLevel="1" x14ac:dyDescent="0.35">
      <c r="A44" s="31" t="s">
        <v>184</v>
      </c>
      <c r="B44" s="31"/>
      <c r="C44" s="31" t="s">
        <v>185</v>
      </c>
      <c r="D44" s="32" t="s">
        <v>353</v>
      </c>
      <c r="E44" s="32" t="s">
        <v>454</v>
      </c>
      <c r="F44" s="21"/>
      <c r="G44" s="19">
        <v>1</v>
      </c>
    </row>
    <row r="45" spans="1:7" s="11" customFormat="1" ht="73.5" hidden="1" outlineLevel="1" x14ac:dyDescent="0.35">
      <c r="A45" s="82"/>
      <c r="B45" s="82"/>
      <c r="C45" s="82"/>
      <c r="D45" s="20" t="s">
        <v>451</v>
      </c>
      <c r="E45" s="20"/>
      <c r="F45" s="21"/>
      <c r="G45" s="19" t="s">
        <v>534</v>
      </c>
    </row>
    <row r="46" spans="1:7" s="11" customFormat="1" ht="42" outlineLevel="1" x14ac:dyDescent="0.35">
      <c r="A46" s="31" t="s">
        <v>186</v>
      </c>
      <c r="B46" s="31"/>
      <c r="C46" s="31" t="s">
        <v>187</v>
      </c>
      <c r="D46" s="32" t="s">
        <v>334</v>
      </c>
      <c r="E46" s="32" t="s">
        <v>455</v>
      </c>
      <c r="F46" s="21"/>
      <c r="G46" s="19">
        <v>1</v>
      </c>
    </row>
    <row r="47" spans="1:7" s="11" customFormat="1" ht="115.5" outlineLevel="1" x14ac:dyDescent="0.35">
      <c r="A47" s="31" t="s">
        <v>50</v>
      </c>
      <c r="B47" s="31"/>
      <c r="C47" s="31" t="s">
        <v>333</v>
      </c>
      <c r="D47" s="32" t="s">
        <v>456</v>
      </c>
      <c r="E47" s="32" t="s">
        <v>457</v>
      </c>
      <c r="F47" s="21"/>
      <c r="G47" s="19">
        <v>1</v>
      </c>
    </row>
    <row r="48" spans="1:7" ht="21" outlineLevel="1" x14ac:dyDescent="0.35">
      <c r="A48" s="31" t="s">
        <v>51</v>
      </c>
      <c r="B48" s="31"/>
      <c r="C48" s="31" t="s">
        <v>52</v>
      </c>
      <c r="D48" s="32" t="s">
        <v>335</v>
      </c>
      <c r="E48" s="32" t="s">
        <v>458</v>
      </c>
      <c r="F48" s="21" t="s">
        <v>282</v>
      </c>
      <c r="G48" s="19" t="s">
        <v>155</v>
      </c>
    </row>
    <row r="49" spans="1:7" ht="31.5" outlineLevel="1" x14ac:dyDescent="0.35">
      <c r="A49" s="31" t="s">
        <v>188</v>
      </c>
      <c r="B49" s="33"/>
      <c r="C49" s="34" t="s">
        <v>189</v>
      </c>
      <c r="D49" s="32" t="s">
        <v>336</v>
      </c>
      <c r="E49" s="32" t="s">
        <v>459</v>
      </c>
      <c r="F49" s="21"/>
      <c r="G49" s="19">
        <v>1</v>
      </c>
    </row>
    <row r="50" spans="1:7" s="11" customFormat="1" ht="105" outlineLevel="1" x14ac:dyDescent="0.35">
      <c r="A50" s="31" t="s">
        <v>53</v>
      </c>
      <c r="B50" s="31"/>
      <c r="C50" s="31" t="s">
        <v>14</v>
      </c>
      <c r="D50" s="19" t="s">
        <v>54</v>
      </c>
      <c r="E50" s="20" t="s">
        <v>460</v>
      </c>
      <c r="F50" s="21"/>
      <c r="G50" s="19">
        <v>1</v>
      </c>
    </row>
    <row r="51" spans="1:7" s="11" customFormat="1" ht="63" outlineLevel="2" x14ac:dyDescent="0.35">
      <c r="A51" s="31" t="s">
        <v>190</v>
      </c>
      <c r="B51" s="31" t="s">
        <v>368</v>
      </c>
      <c r="C51" s="31" t="s">
        <v>191</v>
      </c>
      <c r="D51" s="32" t="s">
        <v>342</v>
      </c>
      <c r="E51" s="32" t="s">
        <v>462</v>
      </c>
      <c r="F51" s="21"/>
      <c r="G51" s="19">
        <v>1</v>
      </c>
    </row>
    <row r="52" spans="1:7" s="11" customFormat="1" ht="94.5" outlineLevel="2" x14ac:dyDescent="0.35">
      <c r="A52" s="31" t="s">
        <v>192</v>
      </c>
      <c r="B52" s="31" t="s">
        <v>368</v>
      </c>
      <c r="C52" s="31" t="s">
        <v>193</v>
      </c>
      <c r="D52" s="32" t="s">
        <v>461</v>
      </c>
      <c r="E52" s="32" t="s">
        <v>463</v>
      </c>
      <c r="F52" s="21"/>
      <c r="G52" s="19">
        <v>1</v>
      </c>
    </row>
    <row r="53" spans="1:7" s="11" customFormat="1" ht="105" outlineLevel="2" x14ac:dyDescent="0.35">
      <c r="A53" s="31" t="s">
        <v>194</v>
      </c>
      <c r="B53" s="31" t="s">
        <v>368</v>
      </c>
      <c r="C53" s="31" t="s">
        <v>195</v>
      </c>
      <c r="D53" s="35" t="s">
        <v>465</v>
      </c>
      <c r="E53" s="32" t="s">
        <v>464</v>
      </c>
      <c r="F53" s="21"/>
      <c r="G53" s="19">
        <v>1</v>
      </c>
    </row>
    <row r="54" spans="1:7" ht="31.5" outlineLevel="1" x14ac:dyDescent="0.35">
      <c r="A54" s="30" t="s">
        <v>55</v>
      </c>
      <c r="B54" s="36"/>
      <c r="C54" s="30" t="s">
        <v>16</v>
      </c>
      <c r="D54" s="19" t="s">
        <v>337</v>
      </c>
      <c r="E54" s="20" t="s">
        <v>466</v>
      </c>
      <c r="F54" s="21"/>
      <c r="G54" s="19">
        <v>1</v>
      </c>
    </row>
    <row r="55" spans="1:7" ht="31.5" outlineLevel="1" x14ac:dyDescent="0.35">
      <c r="A55" s="30" t="s">
        <v>196</v>
      </c>
      <c r="B55" s="30"/>
      <c r="C55" s="30" t="s">
        <v>197</v>
      </c>
      <c r="D55" s="35" t="s">
        <v>338</v>
      </c>
      <c r="E55" s="32" t="s">
        <v>467</v>
      </c>
      <c r="F55" s="21"/>
      <c r="G55" s="37">
        <v>1</v>
      </c>
    </row>
    <row r="56" spans="1:7" ht="42" outlineLevel="1" x14ac:dyDescent="0.35">
      <c r="A56" s="30" t="s">
        <v>198</v>
      </c>
      <c r="B56" s="30"/>
      <c r="C56" s="30" t="s">
        <v>199</v>
      </c>
      <c r="D56" s="19" t="s">
        <v>339</v>
      </c>
      <c r="E56" s="20" t="s">
        <v>468</v>
      </c>
      <c r="F56" s="21"/>
      <c r="G56" s="37">
        <v>1</v>
      </c>
    </row>
    <row r="57" spans="1:7" ht="31.5" outlineLevel="1" x14ac:dyDescent="0.35">
      <c r="A57" s="30" t="s">
        <v>56</v>
      </c>
      <c r="B57" s="30"/>
      <c r="C57" s="30" t="s">
        <v>57</v>
      </c>
      <c r="D57" s="19" t="s">
        <v>58</v>
      </c>
      <c r="E57" s="20" t="s">
        <v>469</v>
      </c>
      <c r="F57" s="21"/>
      <c r="G57" s="19"/>
    </row>
    <row r="58" spans="1:7" ht="52.5" outlineLevel="1" x14ac:dyDescent="0.35">
      <c r="A58" s="30" t="s">
        <v>59</v>
      </c>
      <c r="B58" s="30"/>
      <c r="C58" s="30" t="s">
        <v>60</v>
      </c>
      <c r="D58" s="19" t="s">
        <v>61</v>
      </c>
      <c r="E58" s="20" t="s">
        <v>470</v>
      </c>
      <c r="F58" s="21"/>
      <c r="G58" s="19">
        <v>1</v>
      </c>
    </row>
    <row r="59" spans="1:7" ht="21" outlineLevel="1" x14ac:dyDescent="0.35">
      <c r="A59" s="30" t="s">
        <v>200</v>
      </c>
      <c r="B59" s="30"/>
      <c r="C59" s="30" t="s">
        <v>201</v>
      </c>
      <c r="D59" s="19" t="s">
        <v>340</v>
      </c>
      <c r="E59" s="20" t="s">
        <v>471</v>
      </c>
      <c r="F59" s="21"/>
      <c r="G59" s="19">
        <v>1</v>
      </c>
    </row>
    <row r="60" spans="1:7" ht="21" outlineLevel="1" x14ac:dyDescent="0.35">
      <c r="A60" s="30" t="s">
        <v>62</v>
      </c>
      <c r="B60" s="30"/>
      <c r="C60" s="30" t="s">
        <v>15</v>
      </c>
      <c r="D60" s="19" t="s">
        <v>63</v>
      </c>
      <c r="E60" s="20" t="s">
        <v>472</v>
      </c>
      <c r="F60" s="21"/>
      <c r="G60" s="19">
        <v>1</v>
      </c>
    </row>
    <row r="61" spans="1:7" ht="31.5" outlineLevel="1" x14ac:dyDescent="0.35">
      <c r="A61" s="30" t="s">
        <v>64</v>
      </c>
      <c r="B61" s="30"/>
      <c r="C61" s="30" t="s">
        <v>136</v>
      </c>
      <c r="D61" s="19" t="s">
        <v>341</v>
      </c>
      <c r="E61" s="20" t="s">
        <v>473</v>
      </c>
      <c r="F61" s="21"/>
      <c r="G61" s="19">
        <v>1</v>
      </c>
    </row>
    <row r="62" spans="1:7" ht="21" outlineLevel="2" x14ac:dyDescent="0.35">
      <c r="A62" s="30" t="s">
        <v>202</v>
      </c>
      <c r="B62" s="30" t="s">
        <v>368</v>
      </c>
      <c r="C62" s="30" t="s">
        <v>203</v>
      </c>
      <c r="D62" s="19" t="s">
        <v>204</v>
      </c>
      <c r="E62" s="20" t="s">
        <v>474</v>
      </c>
      <c r="F62" s="21"/>
      <c r="G62" s="19">
        <v>1</v>
      </c>
    </row>
    <row r="63" spans="1:7" ht="42" outlineLevel="1" x14ac:dyDescent="0.35">
      <c r="A63" s="30" t="s">
        <v>156</v>
      </c>
      <c r="B63" s="30"/>
      <c r="C63" s="30" t="s">
        <v>205</v>
      </c>
      <c r="D63" s="19" t="s">
        <v>476</v>
      </c>
      <c r="E63" s="20" t="s">
        <v>475</v>
      </c>
      <c r="F63" s="21" t="s">
        <v>282</v>
      </c>
      <c r="G63" s="19" t="s">
        <v>155</v>
      </c>
    </row>
    <row r="64" spans="1:7" s="11" customFormat="1" ht="31.5" outlineLevel="1" x14ac:dyDescent="0.35">
      <c r="A64" s="30" t="s">
        <v>154</v>
      </c>
      <c r="B64" s="30"/>
      <c r="C64" s="30" t="s">
        <v>65</v>
      </c>
      <c r="D64" s="19" t="s">
        <v>349</v>
      </c>
      <c r="E64" s="20" t="s">
        <v>477</v>
      </c>
      <c r="F64" s="21"/>
      <c r="G64" s="19">
        <v>1</v>
      </c>
    </row>
    <row r="65" spans="1:7" s="83" customFormat="1" ht="21" x14ac:dyDescent="0.35">
      <c r="A65" s="71"/>
      <c r="B65" s="38"/>
      <c r="C65" s="71" t="s">
        <v>512</v>
      </c>
      <c r="D65" s="39"/>
      <c r="E65" s="39"/>
      <c r="F65" s="38"/>
      <c r="G65" s="65">
        <f>SUM(G66:G80)</f>
        <v>29</v>
      </c>
    </row>
    <row r="66" spans="1:7" ht="168" outlineLevel="1" x14ac:dyDescent="0.35">
      <c r="A66" s="30" t="s">
        <v>66</v>
      </c>
      <c r="B66" s="30"/>
      <c r="C66" s="30" t="s">
        <v>135</v>
      </c>
      <c r="D66" s="19" t="s">
        <v>427</v>
      </c>
      <c r="E66" s="20" t="s">
        <v>483</v>
      </c>
      <c r="F66" s="21" t="s">
        <v>282</v>
      </c>
      <c r="G66" s="22">
        <v>15</v>
      </c>
    </row>
    <row r="67" spans="1:7" s="11" customFormat="1" ht="73.5" hidden="1" outlineLevel="2" x14ac:dyDescent="0.35">
      <c r="A67" s="50" t="s">
        <v>206</v>
      </c>
      <c r="B67" s="50" t="s">
        <v>368</v>
      </c>
      <c r="C67" s="50" t="s">
        <v>207</v>
      </c>
      <c r="D67" s="22" t="s">
        <v>478</v>
      </c>
      <c r="E67" s="21"/>
      <c r="F67" s="21" t="s">
        <v>282</v>
      </c>
      <c r="G67" s="22" t="s">
        <v>535</v>
      </c>
    </row>
    <row r="68" spans="1:7" ht="31.5" outlineLevel="1" collapsed="1" x14ac:dyDescent="0.35">
      <c r="A68" s="30" t="s">
        <v>67</v>
      </c>
      <c r="B68" s="30"/>
      <c r="C68" s="30" t="s">
        <v>68</v>
      </c>
      <c r="D68" s="19" t="s">
        <v>422</v>
      </c>
      <c r="E68" s="20" t="s">
        <v>482</v>
      </c>
      <c r="F68" s="21" t="s">
        <v>282</v>
      </c>
      <c r="G68" s="22">
        <v>1</v>
      </c>
    </row>
    <row r="69" spans="1:7" ht="42" outlineLevel="1" x14ac:dyDescent="0.35">
      <c r="A69" s="30" t="s">
        <v>69</v>
      </c>
      <c r="B69" s="30"/>
      <c r="C69" s="30" t="s">
        <v>70</v>
      </c>
      <c r="D69" s="19" t="s">
        <v>279</v>
      </c>
      <c r="E69" s="20" t="s">
        <v>481</v>
      </c>
      <c r="F69" s="21"/>
      <c r="G69" s="22">
        <v>1</v>
      </c>
    </row>
    <row r="70" spans="1:7" ht="31.5" outlineLevel="1" x14ac:dyDescent="0.35">
      <c r="A70" s="30" t="s">
        <v>211</v>
      </c>
      <c r="B70" s="30"/>
      <c r="C70" s="30" t="s">
        <v>71</v>
      </c>
      <c r="D70" s="19" t="s">
        <v>373</v>
      </c>
      <c r="E70" s="20" t="s">
        <v>393</v>
      </c>
      <c r="F70" s="21"/>
      <c r="G70" s="22">
        <v>1</v>
      </c>
    </row>
    <row r="71" spans="1:7" s="11" customFormat="1" ht="52.5" outlineLevel="1" x14ac:dyDescent="0.35">
      <c r="A71" s="50" t="s">
        <v>157</v>
      </c>
      <c r="B71" s="50"/>
      <c r="C71" s="50" t="s">
        <v>71</v>
      </c>
      <c r="D71" s="19" t="s">
        <v>366</v>
      </c>
      <c r="E71" s="20" t="s">
        <v>480</v>
      </c>
      <c r="F71" s="21"/>
      <c r="G71" s="22" t="s">
        <v>534</v>
      </c>
    </row>
    <row r="72" spans="1:7" ht="74.25" customHeight="1" outlineLevel="2" x14ac:dyDescent="0.35">
      <c r="A72" s="30" t="s">
        <v>212</v>
      </c>
      <c r="B72" s="30" t="s">
        <v>368</v>
      </c>
      <c r="C72" s="30" t="s">
        <v>213</v>
      </c>
      <c r="D72" s="22" t="s">
        <v>350</v>
      </c>
      <c r="E72" s="21" t="s">
        <v>479</v>
      </c>
      <c r="F72" s="21"/>
      <c r="G72" s="22">
        <v>1</v>
      </c>
    </row>
    <row r="73" spans="1:7" ht="115.5" outlineLevel="2" x14ac:dyDescent="0.35">
      <c r="A73" s="30" t="s">
        <v>214</v>
      </c>
      <c r="B73" s="30" t="s">
        <v>368</v>
      </c>
      <c r="C73" s="30" t="s">
        <v>215</v>
      </c>
      <c r="D73" s="22" t="s">
        <v>351</v>
      </c>
      <c r="E73" s="21" t="s">
        <v>484</v>
      </c>
      <c r="F73" s="21"/>
      <c r="G73" s="22">
        <v>1</v>
      </c>
    </row>
    <row r="74" spans="1:7" ht="31.5" outlineLevel="2" x14ac:dyDescent="0.35">
      <c r="A74" s="30" t="s">
        <v>216</v>
      </c>
      <c r="B74" s="30" t="s">
        <v>368</v>
      </c>
      <c r="C74" s="30" t="s">
        <v>217</v>
      </c>
      <c r="D74" s="22" t="s">
        <v>486</v>
      </c>
      <c r="E74" s="22" t="s">
        <v>485</v>
      </c>
      <c r="F74" s="21"/>
      <c r="G74" s="22">
        <v>1</v>
      </c>
    </row>
    <row r="75" spans="1:7" ht="31.5" outlineLevel="2" x14ac:dyDescent="0.35">
      <c r="A75" s="30" t="s">
        <v>228</v>
      </c>
      <c r="B75" s="30" t="s">
        <v>368</v>
      </c>
      <c r="C75" s="30" t="s">
        <v>218</v>
      </c>
      <c r="D75" s="22" t="s">
        <v>219</v>
      </c>
      <c r="E75" s="21" t="s">
        <v>394</v>
      </c>
      <c r="F75" s="21"/>
      <c r="G75" s="22">
        <v>1</v>
      </c>
    </row>
    <row r="76" spans="1:7" ht="21" outlineLevel="2" x14ac:dyDescent="0.35">
      <c r="A76" s="30" t="s">
        <v>229</v>
      </c>
      <c r="B76" s="30" t="s">
        <v>368</v>
      </c>
      <c r="C76" s="30" t="s">
        <v>220</v>
      </c>
      <c r="D76" s="22" t="s">
        <v>221</v>
      </c>
      <c r="E76" s="21" t="s">
        <v>395</v>
      </c>
      <c r="F76" s="21"/>
      <c r="G76" s="22">
        <v>1</v>
      </c>
    </row>
    <row r="77" spans="1:7" ht="21" outlineLevel="2" x14ac:dyDescent="0.35">
      <c r="A77" s="30" t="s">
        <v>230</v>
      </c>
      <c r="B77" s="30" t="s">
        <v>368</v>
      </c>
      <c r="C77" s="30" t="s">
        <v>222</v>
      </c>
      <c r="D77" s="22" t="s">
        <v>223</v>
      </c>
      <c r="E77" s="21" t="s">
        <v>396</v>
      </c>
      <c r="F77" s="21"/>
      <c r="G77" s="22">
        <v>1</v>
      </c>
    </row>
    <row r="78" spans="1:7" ht="42" outlineLevel="1" x14ac:dyDescent="0.35">
      <c r="A78" s="30" t="s">
        <v>164</v>
      </c>
      <c r="B78" s="30"/>
      <c r="C78" s="30" t="s">
        <v>165</v>
      </c>
      <c r="D78" s="19" t="s">
        <v>487</v>
      </c>
      <c r="E78" s="20" t="s">
        <v>397</v>
      </c>
      <c r="F78" s="21"/>
      <c r="G78" s="22">
        <v>1</v>
      </c>
    </row>
    <row r="79" spans="1:7" ht="31.5" outlineLevel="1" x14ac:dyDescent="0.35">
      <c r="A79" s="30" t="s">
        <v>225</v>
      </c>
      <c r="B79" s="30"/>
      <c r="C79" s="30" t="s">
        <v>226</v>
      </c>
      <c r="D79" s="19" t="s">
        <v>227</v>
      </c>
      <c r="E79" s="20" t="s">
        <v>398</v>
      </c>
      <c r="F79" s="21"/>
      <c r="G79" s="22">
        <v>2</v>
      </c>
    </row>
    <row r="80" spans="1:7" ht="136.5" outlineLevel="1" x14ac:dyDescent="0.35">
      <c r="A80" s="30" t="s">
        <v>231</v>
      </c>
      <c r="B80" s="30"/>
      <c r="C80" s="30" t="s">
        <v>232</v>
      </c>
      <c r="D80" s="19" t="s">
        <v>233</v>
      </c>
      <c r="E80" s="20" t="s">
        <v>399</v>
      </c>
      <c r="F80" s="21"/>
      <c r="G80" s="22">
        <v>2</v>
      </c>
    </row>
    <row r="81" spans="1:7" ht="21" x14ac:dyDescent="0.35">
      <c r="A81" s="69"/>
      <c r="B81" s="12"/>
      <c r="C81" s="67" t="s">
        <v>513</v>
      </c>
      <c r="D81" s="14"/>
      <c r="E81" s="14"/>
      <c r="F81" s="13"/>
      <c r="G81" s="16">
        <f>SUM(G82:G87)</f>
        <v>11</v>
      </c>
    </row>
    <row r="82" spans="1:7" ht="63" outlineLevel="1" x14ac:dyDescent="0.35">
      <c r="A82" s="30" t="s">
        <v>72</v>
      </c>
      <c r="B82" s="30"/>
      <c r="C82" s="30" t="s">
        <v>73</v>
      </c>
      <c r="D82" s="19" t="s">
        <v>536</v>
      </c>
      <c r="E82" s="20" t="s">
        <v>514</v>
      </c>
      <c r="F82" s="21"/>
      <c r="G82" s="22">
        <v>5</v>
      </c>
    </row>
    <row r="83" spans="1:7" s="11" customFormat="1" ht="21" outlineLevel="2" x14ac:dyDescent="0.35">
      <c r="A83" s="18" t="s">
        <v>234</v>
      </c>
      <c r="B83" s="18" t="s">
        <v>368</v>
      </c>
      <c r="C83" s="18" t="s">
        <v>235</v>
      </c>
      <c r="D83" s="21" t="s">
        <v>518</v>
      </c>
      <c r="E83" s="21" t="s">
        <v>517</v>
      </c>
      <c r="F83" s="21"/>
      <c r="G83" s="22" t="s">
        <v>534</v>
      </c>
    </row>
    <row r="84" spans="1:7" ht="52.5" outlineLevel="1" x14ac:dyDescent="0.35">
      <c r="A84" s="30" t="s">
        <v>74</v>
      </c>
      <c r="B84" s="30"/>
      <c r="C84" s="30" t="s">
        <v>75</v>
      </c>
      <c r="D84" s="19" t="s">
        <v>348</v>
      </c>
      <c r="E84" s="20" t="s">
        <v>515</v>
      </c>
      <c r="F84" s="21"/>
      <c r="G84" s="22">
        <v>1</v>
      </c>
    </row>
    <row r="85" spans="1:7" ht="94.5" outlineLevel="1" x14ac:dyDescent="0.35">
      <c r="A85" s="30" t="s">
        <v>76</v>
      </c>
      <c r="B85" s="30"/>
      <c r="C85" s="30" t="s">
        <v>77</v>
      </c>
      <c r="D85" s="19" t="s">
        <v>138</v>
      </c>
      <c r="E85" s="20" t="s">
        <v>488</v>
      </c>
      <c r="F85" s="21"/>
      <c r="G85" s="19">
        <v>2</v>
      </c>
    </row>
    <row r="86" spans="1:7" ht="21" outlineLevel="1" x14ac:dyDescent="0.35">
      <c r="A86" s="30" t="s">
        <v>78</v>
      </c>
      <c r="B86" s="30"/>
      <c r="C86" s="30" t="s">
        <v>79</v>
      </c>
      <c r="D86" s="19" t="s">
        <v>489</v>
      </c>
      <c r="E86" s="20" t="s">
        <v>400</v>
      </c>
      <c r="F86" s="21"/>
      <c r="G86" s="19">
        <v>2</v>
      </c>
    </row>
    <row r="87" spans="1:7" s="11" customFormat="1" ht="21" outlineLevel="1" x14ac:dyDescent="0.35">
      <c r="A87" s="30" t="s">
        <v>80</v>
      </c>
      <c r="B87" s="30"/>
      <c r="C87" s="30" t="s">
        <v>81</v>
      </c>
      <c r="D87" s="19" t="s">
        <v>82</v>
      </c>
      <c r="E87" s="20" t="s">
        <v>519</v>
      </c>
      <c r="F87" s="21"/>
      <c r="G87" s="22">
        <v>1</v>
      </c>
    </row>
    <row r="88" spans="1:7" s="11" customFormat="1" ht="21" x14ac:dyDescent="0.35">
      <c r="A88" s="69"/>
      <c r="B88" s="12"/>
      <c r="C88" s="67" t="s">
        <v>516</v>
      </c>
      <c r="D88" s="14"/>
      <c r="E88" s="14"/>
      <c r="F88" s="13"/>
      <c r="G88" s="16">
        <f>SUM(G89:G96)</f>
        <v>9</v>
      </c>
    </row>
    <row r="89" spans="1:7" s="11" customFormat="1" ht="31.5" outlineLevel="1" x14ac:dyDescent="0.35">
      <c r="A89" s="30" t="s">
        <v>83</v>
      </c>
      <c r="B89" s="30"/>
      <c r="C89" s="30" t="s">
        <v>84</v>
      </c>
      <c r="D89" s="19" t="s">
        <v>490</v>
      </c>
      <c r="E89" s="20" t="s">
        <v>491</v>
      </c>
      <c r="F89" s="21" t="s">
        <v>282</v>
      </c>
      <c r="G89" s="22">
        <v>5</v>
      </c>
    </row>
    <row r="90" spans="1:7" s="11" customFormat="1" outlineLevel="1" x14ac:dyDescent="0.35">
      <c r="A90" s="41" t="s">
        <v>283</v>
      </c>
      <c r="B90" s="41"/>
      <c r="C90" s="30" t="s">
        <v>85</v>
      </c>
      <c r="D90" s="19" t="s">
        <v>90</v>
      </c>
      <c r="E90" s="19"/>
      <c r="F90" s="21" t="s">
        <v>282</v>
      </c>
      <c r="G90" s="22">
        <v>1</v>
      </c>
    </row>
    <row r="91" spans="1:7" s="11" customFormat="1" ht="31.5" outlineLevel="1" x14ac:dyDescent="0.35">
      <c r="A91" s="41" t="s">
        <v>284</v>
      </c>
      <c r="B91" s="41"/>
      <c r="C91" s="30" t="s">
        <v>86</v>
      </c>
      <c r="D91" s="19" t="s">
        <v>91</v>
      </c>
      <c r="E91" s="19" t="s">
        <v>521</v>
      </c>
      <c r="F91" s="21"/>
      <c r="G91" s="22"/>
    </row>
    <row r="92" spans="1:7" s="11" customFormat="1" ht="21" outlineLevel="1" x14ac:dyDescent="0.35">
      <c r="A92" s="41" t="s">
        <v>285</v>
      </c>
      <c r="B92" s="41"/>
      <c r="C92" s="30" t="s">
        <v>140</v>
      </c>
      <c r="D92" s="19" t="s">
        <v>520</v>
      </c>
      <c r="E92" s="19" t="s">
        <v>522</v>
      </c>
      <c r="F92" s="21"/>
      <c r="G92" s="22"/>
    </row>
    <row r="93" spans="1:7" s="11" customFormat="1" ht="31.5" outlineLevel="1" x14ac:dyDescent="0.35">
      <c r="A93" s="41" t="s">
        <v>286</v>
      </c>
      <c r="B93" s="41"/>
      <c r="C93" s="30" t="s">
        <v>87</v>
      </c>
      <c r="D93" s="19" t="s">
        <v>92</v>
      </c>
      <c r="E93" s="19" t="s">
        <v>523</v>
      </c>
      <c r="F93" s="21"/>
      <c r="G93" s="22"/>
    </row>
    <row r="94" spans="1:7" s="11" customFormat="1" ht="21" outlineLevel="1" x14ac:dyDescent="0.35">
      <c r="A94" s="30" t="s">
        <v>88</v>
      </c>
      <c r="B94" s="30"/>
      <c r="C94" s="30" t="s">
        <v>89</v>
      </c>
      <c r="D94" s="19" t="s">
        <v>93</v>
      </c>
      <c r="E94" s="19" t="s">
        <v>492</v>
      </c>
      <c r="F94" s="21"/>
      <c r="G94" s="22">
        <v>1</v>
      </c>
    </row>
    <row r="95" spans="1:7" s="11" customFormat="1" ht="31.5" outlineLevel="1" x14ac:dyDescent="0.35">
      <c r="A95" s="30" t="s">
        <v>307</v>
      </c>
      <c r="B95" s="30"/>
      <c r="C95" s="30" t="s">
        <v>236</v>
      </c>
      <c r="D95" s="19" t="s">
        <v>237</v>
      </c>
      <c r="E95" s="19" t="s">
        <v>524</v>
      </c>
      <c r="F95" s="22"/>
      <c r="G95" s="46">
        <v>1</v>
      </c>
    </row>
    <row r="96" spans="1:7" s="11" customFormat="1" ht="42" outlineLevel="1" x14ac:dyDescent="0.35">
      <c r="A96" s="30" t="s">
        <v>238</v>
      </c>
      <c r="B96" s="30"/>
      <c r="C96" s="30" t="s">
        <v>239</v>
      </c>
      <c r="D96" s="42" t="s">
        <v>525</v>
      </c>
      <c r="E96" s="35" t="s">
        <v>401</v>
      </c>
      <c r="F96" s="21"/>
      <c r="G96" s="22">
        <v>1</v>
      </c>
    </row>
    <row r="97" spans="1:7" s="11" customFormat="1" ht="21" outlineLevel="1" x14ac:dyDescent="0.35">
      <c r="A97" s="69"/>
      <c r="B97" s="12"/>
      <c r="C97" s="67" t="s">
        <v>526</v>
      </c>
      <c r="D97" s="14"/>
      <c r="E97" s="14"/>
      <c r="F97" s="13"/>
      <c r="G97" s="16">
        <f>SUM(G98:G105)</f>
        <v>12</v>
      </c>
    </row>
    <row r="98" spans="1:7" s="11" customFormat="1" ht="42" outlineLevel="1" x14ac:dyDescent="0.35">
      <c r="A98" s="30" t="s">
        <v>94</v>
      </c>
      <c r="B98" s="30"/>
      <c r="C98" s="50" t="s">
        <v>95</v>
      </c>
      <c r="D98" s="19" t="s">
        <v>374</v>
      </c>
      <c r="E98" s="20" t="s">
        <v>501</v>
      </c>
      <c r="F98" s="21"/>
      <c r="G98" s="22">
        <v>5</v>
      </c>
    </row>
    <row r="99" spans="1:7" s="11" customFormat="1" ht="31.5" outlineLevel="1" x14ac:dyDescent="0.35">
      <c r="A99" s="30" t="s">
        <v>96</v>
      </c>
      <c r="B99" s="30"/>
      <c r="C99" s="30" t="s">
        <v>97</v>
      </c>
      <c r="D99" s="19" t="s">
        <v>104</v>
      </c>
      <c r="E99" s="20" t="s">
        <v>502</v>
      </c>
      <c r="F99" s="21"/>
      <c r="G99" s="22">
        <v>1</v>
      </c>
    </row>
    <row r="100" spans="1:7" ht="31.5" outlineLevel="1" x14ac:dyDescent="0.35">
      <c r="A100" s="30" t="s">
        <v>98</v>
      </c>
      <c r="B100" s="30"/>
      <c r="C100" s="30" t="s">
        <v>99</v>
      </c>
      <c r="D100" s="19" t="s">
        <v>11</v>
      </c>
      <c r="E100" s="20" t="s">
        <v>503</v>
      </c>
      <c r="F100" s="21" t="s">
        <v>282</v>
      </c>
      <c r="G100" s="22" t="s">
        <v>155</v>
      </c>
    </row>
    <row r="101" spans="1:7" ht="21" outlineLevel="1" x14ac:dyDescent="0.35">
      <c r="A101" s="30" t="s">
        <v>100</v>
      </c>
      <c r="B101" s="30"/>
      <c r="C101" s="30" t="s">
        <v>12</v>
      </c>
      <c r="D101" s="19" t="s">
        <v>105</v>
      </c>
      <c r="E101" s="20" t="s">
        <v>504</v>
      </c>
      <c r="F101" s="21"/>
      <c r="G101" s="22">
        <v>1</v>
      </c>
    </row>
    <row r="102" spans="1:7" ht="21" outlineLevel="2" x14ac:dyDescent="0.35">
      <c r="A102" s="30" t="s">
        <v>287</v>
      </c>
      <c r="B102" s="30" t="s">
        <v>368</v>
      </c>
      <c r="C102" s="30" t="s">
        <v>240</v>
      </c>
      <c r="D102" s="25" t="s">
        <v>241</v>
      </c>
      <c r="E102" s="24" t="s">
        <v>527</v>
      </c>
      <c r="F102" s="21"/>
      <c r="G102" s="21">
        <v>3</v>
      </c>
    </row>
    <row r="103" spans="1:7" ht="31.5" outlineLevel="1" x14ac:dyDescent="0.35">
      <c r="A103" s="85" t="s">
        <v>158</v>
      </c>
      <c r="B103" s="30"/>
      <c r="C103" s="30" t="s">
        <v>101</v>
      </c>
      <c r="D103" s="19" t="s">
        <v>375</v>
      </c>
      <c r="E103" s="20" t="s">
        <v>402</v>
      </c>
      <c r="F103" s="21"/>
      <c r="G103" s="22">
        <v>1</v>
      </c>
    </row>
    <row r="104" spans="1:7" ht="31.5" hidden="1" outlineLevel="1" x14ac:dyDescent="0.35">
      <c r="A104" s="86"/>
      <c r="B104" s="30"/>
      <c r="C104" s="30" t="s">
        <v>102</v>
      </c>
      <c r="D104" s="19" t="s">
        <v>376</v>
      </c>
      <c r="E104" s="20"/>
      <c r="F104" s="21"/>
      <c r="G104" s="22"/>
    </row>
    <row r="105" spans="1:7" ht="31.5" outlineLevel="1" x14ac:dyDescent="0.35">
      <c r="A105" s="30" t="s">
        <v>0</v>
      </c>
      <c r="B105" s="30"/>
      <c r="C105" s="30" t="s">
        <v>103</v>
      </c>
      <c r="D105" s="19" t="s">
        <v>13</v>
      </c>
      <c r="E105" s="20" t="s">
        <v>403</v>
      </c>
      <c r="F105" s="21"/>
      <c r="G105" s="22">
        <v>1</v>
      </c>
    </row>
    <row r="106" spans="1:7" x14ac:dyDescent="0.35">
      <c r="A106" s="69"/>
      <c r="B106" s="12"/>
      <c r="C106" s="13" t="s">
        <v>159</v>
      </c>
      <c r="D106" s="14"/>
      <c r="E106" s="14"/>
      <c r="F106" s="13"/>
      <c r="G106" s="16">
        <f>SUM(G107:G114)</f>
        <v>8</v>
      </c>
    </row>
    <row r="107" spans="1:7" ht="31.5" outlineLevel="1" x14ac:dyDescent="0.35">
      <c r="A107" s="30" t="s">
        <v>106</v>
      </c>
      <c r="B107" s="30"/>
      <c r="C107" s="30" t="s">
        <v>9</v>
      </c>
      <c r="D107" s="19" t="s">
        <v>113</v>
      </c>
      <c r="E107" s="20" t="s">
        <v>404</v>
      </c>
      <c r="F107" s="21"/>
      <c r="G107" s="22">
        <v>1</v>
      </c>
    </row>
    <row r="108" spans="1:7" ht="42" outlineLevel="1" x14ac:dyDescent="0.35">
      <c r="A108" s="30" t="s">
        <v>107</v>
      </c>
      <c r="B108" s="30"/>
      <c r="C108" s="30" t="s">
        <v>9</v>
      </c>
      <c r="D108" s="19" t="s">
        <v>114</v>
      </c>
      <c r="E108" s="20" t="s">
        <v>505</v>
      </c>
      <c r="F108" s="21"/>
      <c r="G108" s="22">
        <v>2</v>
      </c>
    </row>
    <row r="109" spans="1:7" s="11" customFormat="1" ht="21" outlineLevel="1" x14ac:dyDescent="0.35">
      <c r="A109" s="30" t="s">
        <v>108</v>
      </c>
      <c r="B109" s="30"/>
      <c r="C109" s="30" t="s">
        <v>109</v>
      </c>
      <c r="D109" s="19" t="s">
        <v>115</v>
      </c>
      <c r="E109" s="20" t="s">
        <v>528</v>
      </c>
      <c r="F109" s="21"/>
      <c r="G109" s="22"/>
    </row>
    <row r="110" spans="1:7" s="11" customFormat="1" ht="42" outlineLevel="2" x14ac:dyDescent="0.35">
      <c r="A110" s="30" t="s">
        <v>242</v>
      </c>
      <c r="B110" s="30" t="s">
        <v>368</v>
      </c>
      <c r="C110" s="30" t="s">
        <v>319</v>
      </c>
      <c r="D110" s="43" t="s">
        <v>529</v>
      </c>
      <c r="E110" s="44" t="s">
        <v>506</v>
      </c>
      <c r="F110" s="21"/>
      <c r="G110" s="22">
        <v>1</v>
      </c>
    </row>
    <row r="111" spans="1:7" s="11" customFormat="1" ht="52.5" outlineLevel="1" x14ac:dyDescent="0.35">
      <c r="A111" s="30" t="s">
        <v>110</v>
      </c>
      <c r="B111" s="30"/>
      <c r="C111" s="30" t="s">
        <v>111</v>
      </c>
      <c r="D111" s="19" t="s">
        <v>320</v>
      </c>
      <c r="E111" s="20" t="s">
        <v>405</v>
      </c>
      <c r="F111" s="21" t="s">
        <v>282</v>
      </c>
      <c r="G111" s="22">
        <v>1</v>
      </c>
    </row>
    <row r="112" spans="1:7" s="11" customFormat="1" ht="63" outlineLevel="1" x14ac:dyDescent="0.35">
      <c r="A112" s="30" t="s">
        <v>243</v>
      </c>
      <c r="B112" s="30"/>
      <c r="C112" s="30" t="s">
        <v>244</v>
      </c>
      <c r="D112" s="35" t="s">
        <v>321</v>
      </c>
      <c r="E112" s="32" t="s">
        <v>406</v>
      </c>
      <c r="F112" s="21"/>
      <c r="G112" s="22">
        <v>1</v>
      </c>
    </row>
    <row r="113" spans="1:7" s="11" customFormat="1" ht="52.5" outlineLevel="1" x14ac:dyDescent="0.35">
      <c r="A113" s="30" t="s">
        <v>245</v>
      </c>
      <c r="B113" s="30"/>
      <c r="C113" s="30" t="s">
        <v>246</v>
      </c>
      <c r="D113" s="35" t="s">
        <v>247</v>
      </c>
      <c r="E113" s="32" t="s">
        <v>407</v>
      </c>
      <c r="F113" s="21"/>
      <c r="G113" s="22">
        <v>1</v>
      </c>
    </row>
    <row r="114" spans="1:7" s="11" customFormat="1" ht="52.5" outlineLevel="1" x14ac:dyDescent="0.35">
      <c r="A114" s="30" t="s">
        <v>112</v>
      </c>
      <c r="B114" s="30"/>
      <c r="C114" s="30" t="s">
        <v>10</v>
      </c>
      <c r="D114" s="19" t="s">
        <v>322</v>
      </c>
      <c r="E114" s="20" t="s">
        <v>507</v>
      </c>
      <c r="F114" s="21"/>
      <c r="G114" s="22">
        <v>1</v>
      </c>
    </row>
    <row r="115" spans="1:7" s="11" customFormat="1" ht="31.5" x14ac:dyDescent="0.35">
      <c r="A115" s="69"/>
      <c r="B115" s="12"/>
      <c r="C115" s="67" t="s">
        <v>530</v>
      </c>
      <c r="D115" s="14"/>
      <c r="E115" s="14"/>
      <c r="F115" s="13"/>
      <c r="G115" s="16">
        <f>SUM(G116:G125)</f>
        <v>10</v>
      </c>
    </row>
    <row r="116" spans="1:7" s="11" customFormat="1" ht="31.5" outlineLevel="1" x14ac:dyDescent="0.35">
      <c r="A116" s="30" t="s">
        <v>116</v>
      </c>
      <c r="B116" s="30"/>
      <c r="C116" s="30" t="s">
        <v>117</v>
      </c>
      <c r="D116" s="19" t="s">
        <v>323</v>
      </c>
      <c r="E116" s="20" t="s">
        <v>408</v>
      </c>
      <c r="F116" s="21"/>
      <c r="G116" s="22">
        <v>2</v>
      </c>
    </row>
    <row r="117" spans="1:7" s="11" customFormat="1" ht="31.5" outlineLevel="1" x14ac:dyDescent="0.35">
      <c r="A117" s="30" t="s">
        <v>248</v>
      </c>
      <c r="B117" s="30"/>
      <c r="C117" s="30" t="s">
        <v>249</v>
      </c>
      <c r="D117" s="19" t="s">
        <v>324</v>
      </c>
      <c r="E117" s="20" t="s">
        <v>409</v>
      </c>
      <c r="F117" s="21"/>
      <c r="G117" s="22">
        <v>1</v>
      </c>
    </row>
    <row r="118" spans="1:7" s="11" customFormat="1" ht="21" outlineLevel="1" x14ac:dyDescent="0.35">
      <c r="A118" s="30" t="s">
        <v>118</v>
      </c>
      <c r="B118" s="30"/>
      <c r="C118" s="30" t="s">
        <v>8</v>
      </c>
      <c r="D118" s="19" t="s">
        <v>126</v>
      </c>
      <c r="E118" s="20" t="s">
        <v>410</v>
      </c>
      <c r="F118" s="21"/>
      <c r="G118" s="22">
        <v>1</v>
      </c>
    </row>
    <row r="119" spans="1:7" ht="21" outlineLevel="1" x14ac:dyDescent="0.35">
      <c r="A119" s="30" t="s">
        <v>119</v>
      </c>
      <c r="B119" s="30"/>
      <c r="C119" s="30" t="s">
        <v>7</v>
      </c>
      <c r="D119" s="19" t="s">
        <v>540</v>
      </c>
      <c r="E119" s="20" t="s">
        <v>411</v>
      </c>
      <c r="F119" s="21"/>
      <c r="G119" s="22">
        <v>1</v>
      </c>
    </row>
    <row r="120" spans="1:7" ht="31.5" outlineLevel="1" x14ac:dyDescent="0.35">
      <c r="A120" s="85" t="s">
        <v>160</v>
      </c>
      <c r="B120" s="30"/>
      <c r="C120" s="30" t="s">
        <v>120</v>
      </c>
      <c r="D120" s="19" t="s">
        <v>539</v>
      </c>
      <c r="E120" s="20" t="s">
        <v>412</v>
      </c>
      <c r="F120" s="21"/>
      <c r="G120" s="22">
        <v>1</v>
      </c>
    </row>
    <row r="121" spans="1:7" ht="31.5" outlineLevel="1" x14ac:dyDescent="0.35">
      <c r="A121" s="86"/>
      <c r="B121" s="30"/>
      <c r="C121" s="30" t="s">
        <v>121</v>
      </c>
      <c r="D121" s="19" t="s">
        <v>538</v>
      </c>
      <c r="E121" s="20" t="s">
        <v>531</v>
      </c>
      <c r="F121" s="21"/>
      <c r="G121" s="22"/>
    </row>
    <row r="122" spans="1:7" ht="42" outlineLevel="1" x14ac:dyDescent="0.35">
      <c r="A122" s="30" t="s">
        <v>122</v>
      </c>
      <c r="B122" s="30"/>
      <c r="C122" s="30" t="s">
        <v>17</v>
      </c>
      <c r="D122" s="19" t="s">
        <v>325</v>
      </c>
      <c r="E122" s="20" t="s">
        <v>413</v>
      </c>
      <c r="F122" s="21"/>
      <c r="G122" s="22">
        <v>2</v>
      </c>
    </row>
    <row r="123" spans="1:7" ht="31.5" outlineLevel="1" x14ac:dyDescent="0.35">
      <c r="A123" s="85" t="s">
        <v>161</v>
      </c>
      <c r="B123" s="41"/>
      <c r="C123" s="30" t="s">
        <v>123</v>
      </c>
      <c r="D123" s="19" t="s">
        <v>533</v>
      </c>
      <c r="E123" s="20" t="s">
        <v>537</v>
      </c>
      <c r="F123" s="21"/>
      <c r="G123" s="22"/>
    </row>
    <row r="124" spans="1:7" ht="42" outlineLevel="1" x14ac:dyDescent="0.35">
      <c r="A124" s="87"/>
      <c r="B124" s="34"/>
      <c r="C124" s="30" t="s">
        <v>124</v>
      </c>
      <c r="D124" s="19" t="s">
        <v>541</v>
      </c>
      <c r="E124" s="19" t="s">
        <v>542</v>
      </c>
      <c r="F124" s="21"/>
      <c r="G124" s="22"/>
    </row>
    <row r="125" spans="1:7" ht="31.5" outlineLevel="1" x14ac:dyDescent="0.35">
      <c r="A125" s="86"/>
      <c r="B125" s="34"/>
      <c r="C125" s="30" t="s">
        <v>125</v>
      </c>
      <c r="D125" s="19" t="s">
        <v>326</v>
      </c>
      <c r="E125" s="20" t="s">
        <v>414</v>
      </c>
      <c r="F125" s="21"/>
      <c r="G125" s="22">
        <v>2</v>
      </c>
    </row>
    <row r="126" spans="1:7" ht="21" x14ac:dyDescent="0.35">
      <c r="A126" s="69"/>
      <c r="B126" s="12"/>
      <c r="C126" s="67" t="s">
        <v>532</v>
      </c>
      <c r="D126" s="14"/>
      <c r="E126" s="14"/>
      <c r="F126" s="13"/>
      <c r="G126" s="16">
        <f>SUM(G127:G142)</f>
        <v>13</v>
      </c>
    </row>
    <row r="127" spans="1:7" ht="42" outlineLevel="1" x14ac:dyDescent="0.35">
      <c r="A127" s="30" t="s">
        <v>162</v>
      </c>
      <c r="B127" s="30"/>
      <c r="C127" s="30" t="s">
        <v>127</v>
      </c>
      <c r="D127" s="19" t="s">
        <v>354</v>
      </c>
      <c r="E127" s="20" t="s">
        <v>415</v>
      </c>
      <c r="F127" s="21"/>
      <c r="G127" s="21" t="s">
        <v>155</v>
      </c>
    </row>
    <row r="128" spans="1:7" ht="31.5" outlineLevel="1" x14ac:dyDescent="0.35">
      <c r="A128" s="30" t="s">
        <v>166</v>
      </c>
      <c r="B128" s="30"/>
      <c r="C128" s="30" t="s">
        <v>280</v>
      </c>
      <c r="D128" s="19" t="s">
        <v>343</v>
      </c>
      <c r="E128" s="20" t="s">
        <v>544</v>
      </c>
      <c r="F128" s="21"/>
      <c r="G128" s="46">
        <v>1</v>
      </c>
    </row>
    <row r="129" spans="1:7" ht="63" outlineLevel="1" x14ac:dyDescent="0.35">
      <c r="A129" s="30" t="s">
        <v>167</v>
      </c>
      <c r="B129" s="30"/>
      <c r="C129" s="30" t="s">
        <v>331</v>
      </c>
      <c r="D129" s="20" t="s">
        <v>344</v>
      </c>
      <c r="E129" s="20" t="s">
        <v>508</v>
      </c>
      <c r="F129" s="21"/>
      <c r="G129" s="46">
        <v>2</v>
      </c>
    </row>
    <row r="130" spans="1:7" ht="31.5" hidden="1" outlineLevel="1" x14ac:dyDescent="0.35">
      <c r="A130" s="30" t="s">
        <v>128</v>
      </c>
      <c r="B130" s="30"/>
      <c r="C130" s="30" t="s">
        <v>129</v>
      </c>
      <c r="D130" s="19" t="s">
        <v>377</v>
      </c>
      <c r="E130" s="20"/>
      <c r="F130" s="21"/>
      <c r="G130" s="46" t="s">
        <v>534</v>
      </c>
    </row>
    <row r="131" spans="1:7" ht="52.5" outlineLevel="1" x14ac:dyDescent="0.35">
      <c r="A131" s="30" t="s">
        <v>130</v>
      </c>
      <c r="B131" s="30"/>
      <c r="C131" s="30" t="s">
        <v>139</v>
      </c>
      <c r="D131" s="48" t="s">
        <v>378</v>
      </c>
      <c r="E131" s="49" t="s">
        <v>416</v>
      </c>
      <c r="F131" s="21"/>
      <c r="G131" s="22">
        <v>1</v>
      </c>
    </row>
    <row r="132" spans="1:7" ht="31.5" outlineLevel="1" x14ac:dyDescent="0.35">
      <c r="A132" s="30" t="s">
        <v>251</v>
      </c>
      <c r="B132" s="30"/>
      <c r="C132" s="30" t="s">
        <v>252</v>
      </c>
      <c r="D132" s="19" t="s">
        <v>327</v>
      </c>
      <c r="E132" s="20" t="s">
        <v>509</v>
      </c>
      <c r="F132" s="21"/>
      <c r="G132" s="22">
        <v>2</v>
      </c>
    </row>
    <row r="133" spans="1:7" ht="31.5" outlineLevel="2" x14ac:dyDescent="0.35">
      <c r="A133" s="30" t="s">
        <v>253</v>
      </c>
      <c r="B133" s="30" t="s">
        <v>368</v>
      </c>
      <c r="C133" s="30" t="s">
        <v>254</v>
      </c>
      <c r="D133" s="21" t="s">
        <v>255</v>
      </c>
      <c r="E133" s="21" t="s">
        <v>417</v>
      </c>
      <c r="F133" s="21"/>
      <c r="G133" s="22">
        <v>2</v>
      </c>
    </row>
    <row r="134" spans="1:7" ht="31.5" hidden="1" outlineLevel="2" x14ac:dyDescent="0.35">
      <c r="A134" s="85" t="s">
        <v>257</v>
      </c>
      <c r="B134" s="30" t="s">
        <v>368</v>
      </c>
      <c r="C134" s="30" t="s">
        <v>256</v>
      </c>
      <c r="D134" s="21" t="s">
        <v>281</v>
      </c>
      <c r="E134" s="21"/>
      <c r="F134" s="21"/>
      <c r="G134" s="22" t="s">
        <v>534</v>
      </c>
    </row>
    <row r="135" spans="1:7" ht="21" hidden="1" outlineLevel="2" x14ac:dyDescent="0.35">
      <c r="A135" s="86"/>
      <c r="B135" s="30" t="s">
        <v>368</v>
      </c>
      <c r="C135" s="30"/>
      <c r="D135" s="21" t="s">
        <v>543</v>
      </c>
      <c r="E135" s="21"/>
      <c r="F135" s="21"/>
      <c r="G135" s="22"/>
    </row>
    <row r="136" spans="1:7" ht="31.5" hidden="1" outlineLevel="1" x14ac:dyDescent="0.35">
      <c r="A136" s="30" t="s">
        <v>258</v>
      </c>
      <c r="B136" s="30"/>
      <c r="C136" s="30" t="s">
        <v>328</v>
      </c>
      <c r="D136" s="20" t="s">
        <v>545</v>
      </c>
      <c r="E136" s="20"/>
      <c r="F136" s="21"/>
      <c r="G136" s="21" t="s">
        <v>155</v>
      </c>
    </row>
    <row r="137" spans="1:7" ht="31.5" hidden="1" outlineLevel="2" x14ac:dyDescent="0.35">
      <c r="A137" s="30" t="s">
        <v>259</v>
      </c>
      <c r="B137" s="30" t="s">
        <v>368</v>
      </c>
      <c r="C137" s="30" t="s">
        <v>260</v>
      </c>
      <c r="D137" s="22" t="s">
        <v>346</v>
      </c>
      <c r="E137" s="21"/>
      <c r="F137" s="21"/>
      <c r="G137" s="22">
        <v>1</v>
      </c>
    </row>
    <row r="138" spans="1:7" ht="31.5" outlineLevel="2" x14ac:dyDescent="0.35">
      <c r="A138" s="30" t="s">
        <v>261</v>
      </c>
      <c r="B138" s="30" t="s">
        <v>368</v>
      </c>
      <c r="C138" s="30" t="s">
        <v>260</v>
      </c>
      <c r="D138" s="22" t="s">
        <v>347</v>
      </c>
      <c r="E138" s="21" t="s">
        <v>418</v>
      </c>
      <c r="F138" s="21"/>
      <c r="G138" s="22">
        <v>1</v>
      </c>
    </row>
    <row r="139" spans="1:7" ht="31.5" outlineLevel="2" x14ac:dyDescent="0.35">
      <c r="A139" s="31" t="s">
        <v>262</v>
      </c>
      <c r="B139" s="31" t="s">
        <v>368</v>
      </c>
      <c r="C139" s="31" t="s">
        <v>263</v>
      </c>
      <c r="D139" s="22" t="s">
        <v>329</v>
      </c>
      <c r="E139" s="21" t="s">
        <v>419</v>
      </c>
      <c r="F139" s="21"/>
      <c r="G139" s="22">
        <v>1</v>
      </c>
    </row>
    <row r="140" spans="1:7" ht="42" outlineLevel="1" x14ac:dyDescent="0.35">
      <c r="A140" s="31" t="s">
        <v>163</v>
      </c>
      <c r="B140" s="31"/>
      <c r="C140" s="31" t="s">
        <v>131</v>
      </c>
      <c r="D140" s="19" t="s">
        <v>264</v>
      </c>
      <c r="E140" s="20" t="s">
        <v>420</v>
      </c>
      <c r="F140" s="21"/>
      <c r="G140" s="21">
        <v>1</v>
      </c>
    </row>
    <row r="141" spans="1:7" s="11" customFormat="1" ht="31.5" outlineLevel="1" x14ac:dyDescent="0.35">
      <c r="A141" s="50" t="s">
        <v>132</v>
      </c>
      <c r="B141" s="50"/>
      <c r="C141" s="50" t="s">
        <v>133</v>
      </c>
      <c r="D141" s="35" t="s">
        <v>379</v>
      </c>
      <c r="E141" s="32"/>
      <c r="F141" s="21"/>
      <c r="G141" s="46"/>
    </row>
    <row r="142" spans="1:7" s="11" customFormat="1" ht="31.5" outlineLevel="1" x14ac:dyDescent="0.35">
      <c r="A142" s="30" t="s">
        <v>134</v>
      </c>
      <c r="B142" s="30"/>
      <c r="C142" s="30" t="s">
        <v>133</v>
      </c>
      <c r="D142" s="35" t="s">
        <v>330</v>
      </c>
      <c r="E142" s="32" t="s">
        <v>421</v>
      </c>
      <c r="F142" s="21"/>
      <c r="G142" s="45">
        <v>1</v>
      </c>
    </row>
    <row r="143" spans="1:7" s="11" customFormat="1" ht="16.5" customHeight="1" x14ac:dyDescent="0.35">
      <c r="A143" s="67"/>
      <c r="B143" s="13"/>
      <c r="C143" s="13" t="s">
        <v>250</v>
      </c>
      <c r="D143" s="14"/>
      <c r="E143" s="14"/>
      <c r="F143" s="13"/>
      <c r="G143" s="13">
        <f>SUM(G144:G158)</f>
        <v>20</v>
      </c>
    </row>
    <row r="144" spans="1:7" s="11" customFormat="1" ht="21" hidden="1" outlineLevel="2" x14ac:dyDescent="0.35">
      <c r="A144" s="18" t="s">
        <v>273</v>
      </c>
      <c r="B144" s="17" t="s">
        <v>368</v>
      </c>
      <c r="C144" s="18" t="s">
        <v>274</v>
      </c>
      <c r="D144" s="45" t="s">
        <v>275</v>
      </c>
      <c r="E144" s="40"/>
      <c r="F144" s="21"/>
      <c r="G144" s="45">
        <v>1</v>
      </c>
    </row>
    <row r="145" spans="1:15" ht="31.5" hidden="1" outlineLevel="1" x14ac:dyDescent="0.35">
      <c r="A145" s="18" t="s">
        <v>268</v>
      </c>
      <c r="B145" s="17"/>
      <c r="C145" s="18" t="s">
        <v>269</v>
      </c>
      <c r="D145" s="35" t="s">
        <v>270</v>
      </c>
      <c r="E145" s="32"/>
      <c r="F145" s="21"/>
      <c r="G145" s="37">
        <v>1</v>
      </c>
    </row>
    <row r="146" spans="1:15" ht="42" hidden="1" outlineLevel="2" x14ac:dyDescent="0.35">
      <c r="A146" s="88" t="s">
        <v>288</v>
      </c>
      <c r="B146" s="51" t="s">
        <v>368</v>
      </c>
      <c r="C146" s="18" t="s">
        <v>191</v>
      </c>
      <c r="D146" s="45" t="s">
        <v>289</v>
      </c>
      <c r="E146" s="40"/>
      <c r="F146" s="21"/>
      <c r="G146" s="37">
        <v>2</v>
      </c>
    </row>
    <row r="147" spans="1:15" s="11" customFormat="1" ht="31.5" hidden="1" outlineLevel="2" x14ac:dyDescent="0.35">
      <c r="A147" s="89"/>
      <c r="B147" s="51" t="s">
        <v>368</v>
      </c>
      <c r="C147" s="18" t="s">
        <v>191</v>
      </c>
      <c r="D147" s="22" t="s">
        <v>290</v>
      </c>
      <c r="E147" s="21"/>
      <c r="F147" s="21"/>
      <c r="G147" s="46" t="s">
        <v>534</v>
      </c>
    </row>
    <row r="148" spans="1:15" s="11" customFormat="1" ht="31.5" hidden="1" outlineLevel="2" x14ac:dyDescent="0.35">
      <c r="A148" s="52" t="s">
        <v>278</v>
      </c>
      <c r="B148" s="51" t="s">
        <v>368</v>
      </c>
      <c r="C148" s="52" t="s">
        <v>425</v>
      </c>
      <c r="D148" s="21" t="s">
        <v>426</v>
      </c>
      <c r="E148" s="21"/>
      <c r="F148" s="21"/>
      <c r="G148" s="46">
        <v>4</v>
      </c>
    </row>
    <row r="149" spans="1:15" ht="21" hidden="1" outlineLevel="2" x14ac:dyDescent="0.35">
      <c r="A149" s="30" t="s">
        <v>208</v>
      </c>
      <c r="B149" s="51" t="s">
        <v>368</v>
      </c>
      <c r="C149" s="30" t="s">
        <v>209</v>
      </c>
      <c r="D149" s="24" t="s">
        <v>210</v>
      </c>
      <c r="E149" s="24"/>
      <c r="F149" s="21"/>
      <c r="G149" s="22">
        <v>5</v>
      </c>
    </row>
    <row r="150" spans="1:15" ht="31.5" hidden="1" outlineLevel="1" x14ac:dyDescent="0.35">
      <c r="A150" s="30" t="s">
        <v>271</v>
      </c>
      <c r="B150" s="30"/>
      <c r="C150" s="30" t="s">
        <v>272</v>
      </c>
      <c r="D150" s="35" t="s">
        <v>380</v>
      </c>
      <c r="E150" s="32"/>
      <c r="F150" s="21"/>
      <c r="G150" s="37">
        <v>1</v>
      </c>
    </row>
    <row r="151" spans="1:15" hidden="1" outlineLevel="1" x14ac:dyDescent="0.35">
      <c r="A151" s="30" t="s">
        <v>83</v>
      </c>
      <c r="B151" s="30"/>
      <c r="C151" s="30" t="s">
        <v>84</v>
      </c>
      <c r="D151" s="19" t="s">
        <v>292</v>
      </c>
      <c r="E151" s="19"/>
      <c r="F151" s="22"/>
      <c r="G151" s="37">
        <v>1</v>
      </c>
    </row>
    <row r="152" spans="1:15" ht="31.5" hidden="1" outlineLevel="2" x14ac:dyDescent="0.35">
      <c r="A152" s="30" t="s">
        <v>293</v>
      </c>
      <c r="B152" s="30" t="s">
        <v>368</v>
      </c>
      <c r="C152" s="30" t="s">
        <v>294</v>
      </c>
      <c r="D152" s="22" t="s">
        <v>295</v>
      </c>
      <c r="E152" s="22"/>
      <c r="F152" s="22"/>
      <c r="G152" s="37">
        <v>1</v>
      </c>
    </row>
    <row r="153" spans="1:15" ht="21" hidden="1" outlineLevel="2" x14ac:dyDescent="0.35">
      <c r="A153" s="30" t="s">
        <v>296</v>
      </c>
      <c r="B153" s="30" t="s">
        <v>368</v>
      </c>
      <c r="C153" s="34" t="s">
        <v>240</v>
      </c>
      <c r="D153" s="22" t="s">
        <v>297</v>
      </c>
      <c r="E153" s="22"/>
      <c r="F153" s="22"/>
      <c r="G153" s="37">
        <v>1</v>
      </c>
    </row>
    <row r="154" spans="1:15" ht="21" hidden="1" outlineLevel="2" x14ac:dyDescent="0.35">
      <c r="A154" s="85" t="s">
        <v>298</v>
      </c>
      <c r="B154" s="30" t="s">
        <v>368</v>
      </c>
      <c r="C154" s="30" t="s">
        <v>109</v>
      </c>
      <c r="D154" s="37" t="s">
        <v>300</v>
      </c>
      <c r="E154" s="37"/>
      <c r="F154" s="22"/>
      <c r="G154" s="37">
        <v>1</v>
      </c>
    </row>
    <row r="155" spans="1:15" ht="21" hidden="1" outlineLevel="2" x14ac:dyDescent="0.35">
      <c r="A155" s="86"/>
      <c r="B155" s="30" t="s">
        <v>368</v>
      </c>
      <c r="C155" s="30"/>
      <c r="D155" s="53" t="s">
        <v>299</v>
      </c>
      <c r="E155" s="53"/>
      <c r="F155" s="22"/>
      <c r="G155" s="37"/>
    </row>
    <row r="156" spans="1:15" ht="31.5" hidden="1" outlineLevel="2" x14ac:dyDescent="0.35">
      <c r="A156" s="85" t="s">
        <v>301</v>
      </c>
      <c r="B156" s="30" t="s">
        <v>368</v>
      </c>
      <c r="C156" s="30" t="s">
        <v>302</v>
      </c>
      <c r="D156" s="53" t="s">
        <v>303</v>
      </c>
      <c r="E156" s="53"/>
      <c r="F156" s="22"/>
      <c r="G156" s="37">
        <v>1</v>
      </c>
    </row>
    <row r="157" spans="1:15" ht="21" hidden="1" outlineLevel="2" x14ac:dyDescent="0.35">
      <c r="A157" s="86"/>
      <c r="B157" s="30" t="s">
        <v>368</v>
      </c>
      <c r="C157" s="30"/>
      <c r="D157" s="54" t="s">
        <v>304</v>
      </c>
      <c r="E157" s="54"/>
      <c r="F157" s="22"/>
      <c r="G157" s="55"/>
    </row>
    <row r="158" spans="1:15" ht="21" hidden="1" outlineLevel="2" x14ac:dyDescent="0.35">
      <c r="A158" s="30" t="s">
        <v>305</v>
      </c>
      <c r="B158" s="30" t="s">
        <v>368</v>
      </c>
      <c r="C158" s="30" t="s">
        <v>306</v>
      </c>
      <c r="D158" s="54" t="s">
        <v>345</v>
      </c>
      <c r="E158" s="54"/>
      <c r="F158" s="22"/>
      <c r="G158" s="55">
        <v>1</v>
      </c>
    </row>
    <row r="159" spans="1:15" hidden="1" outlineLevel="1" x14ac:dyDescent="0.35">
      <c r="A159" s="69"/>
      <c r="B159" s="12"/>
      <c r="C159" s="12" t="s">
        <v>19</v>
      </c>
      <c r="D159" s="56"/>
      <c r="E159" s="56"/>
      <c r="F159" s="12"/>
      <c r="G159" s="63">
        <f>G6+G41+G65+G81+G88+G97+G106+G115+G126+G143</f>
        <v>151</v>
      </c>
    </row>
    <row r="160" spans="1:15" s="68" customFormat="1" collapsed="1" x14ac:dyDescent="0.35">
      <c r="B160" s="3"/>
      <c r="C160" s="3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</row>
  </sheetData>
  <autoFilter ref="A4:G159" xr:uid="{00000000-0009-0000-0000-000000000000}">
    <filterColumn colId="1">
      <filters blank="1"/>
    </filterColumn>
  </autoFilter>
  <dataConsolidate/>
  <mergeCells count="14">
    <mergeCell ref="A156:A157"/>
    <mergeCell ref="A103:A104"/>
    <mergeCell ref="A120:A121"/>
    <mergeCell ref="A123:A125"/>
    <mergeCell ref="A134:A135"/>
    <mergeCell ref="A146:A147"/>
    <mergeCell ref="A154:A155"/>
    <mergeCell ref="G3:G4"/>
    <mergeCell ref="A3:A4"/>
    <mergeCell ref="B3:B4"/>
    <mergeCell ref="C3:C4"/>
    <mergeCell ref="D3:D4"/>
    <mergeCell ref="E3:E4"/>
    <mergeCell ref="F3:F4"/>
  </mergeCells>
  <conditionalFormatting sqref="B41:B42 B48:B49 B69:B71 B81:B84 A111:B111 A142:B142 A140:B140 B67:C68 A149:C149 A95:C96 A127:C128 B54:B58 B61 A115:B116 A130:C134 B145:B147 A150:B150 A152:C152 A153:B154 A5:G5 A6:B6 A3:B3 B63:B66 B78:C80 A86:C87 A88:B94 A97:B101 A103:B103 A112:C114 A117:C120 A122:B123 B85:C85 B7:B37 A105:B109 B104 B121:C121 A126:B126 A129:B129 B124:B125 A136:C138 B135:C135 A156:C156 B155 A158:B1048576 B157">
    <cfRule type="containsText" dxfId="179" priority="177" operator="containsText" text="MAN 04">
      <formula>NOT(ISERROR(SEARCH("MAN 04",A3)))</formula>
    </cfRule>
    <cfRule type="containsText" dxfId="178" priority="178" operator="containsText" text="MAN 02">
      <formula>NOT(ISERROR(SEARCH("MAN 02",A3)))</formula>
    </cfRule>
    <cfRule type="containsText" dxfId="177" priority="179" operator="containsText" text="MAN 03">
      <formula>NOT(ISERROR(SEARCH("MAN 03",A3)))</formula>
    </cfRule>
    <cfRule type="containsText" dxfId="176" priority="180" operator="containsText" text="MAN 01">
      <formula>NOT(ISERROR(SEARCH("MAN 01",A3)))</formula>
    </cfRule>
  </conditionalFormatting>
  <conditionalFormatting sqref="B48:B49 B69:B71 B81:B84 A111:B111 A142:B142 A140:B140 B67:C68 A149:C149 A95:C96 A127:C128 B54:B58 B61 A115:B116 A130:C134 B145:B147 A150:B150 A152:C152 A153:B154 A5:G5 A3:B3 A6:B6 B63:B66 B78:C80 A86:C87 A88:B94 A97:B101 A103:B103 A112:C114 A117:C120 A122:B123 B85:C85 B7:B42 A105:B109 B104 B121:C121 A126:B126 A129:B129 B124:B125 A136:C138 B135:C135 A156:C156 B155 A158:B1048576 B157">
    <cfRule type="containsText" dxfId="175" priority="176" operator="containsText" text="MAN 05">
      <formula>NOT(ISERROR(SEARCH("MAN 05",A3)))</formula>
    </cfRule>
  </conditionalFormatting>
  <conditionalFormatting sqref="B69:B71 B81:B84 A111:B111 A142:B142 A140:B140 B67:C68 A149:C149 A95:C96 A127:C128 B54:B58 B61 A115:B116 A130:C134 B145:B147 A150:B150 A152:C152 A153:B154 A5:G5 A3:B3 A6:B6 B63:B66 B78:C80 A86:C87 A88:B94 A97:B101 A103:B103 A112:C114 A117:C120 A122:B123 B85:C85 B7:B49 A105:B109 B104 B121:C121 A126:B126 A129:B129 B124:B125 A136:C138 B135:C135 A156:C156 B155 A158:B1048576 B157">
    <cfRule type="containsText" dxfId="174" priority="175" operator="containsText" text="HEA 01">
      <formula>NOT(ISERROR(SEARCH("HEA 01",A3)))</formula>
    </cfRule>
  </conditionalFormatting>
  <conditionalFormatting sqref="B69:B71 B81:B84 A111:B111 A142:B142 A140:B140 B67:C68 A149:C149 A95:C96 A127:C128 B61 A115:B116 A130:C134 B145:B147 A150:B150 A152:C152 A153:B154 A5:G5 A3:B3 A6:B6 B63:B66 B78:C80 A86:C87 A88:B94 A97:B101 A103:B103 A112:C114 A117:C120 A122:B123 B85:C85 B7:B58 A105:B109 B104 B121:C121 A126:B126 A129:B129 B124:B125 A136:C138 B135:C135 A156:C156 B155 A158:B1048576 B157">
    <cfRule type="containsText" dxfId="173" priority="171" operator="containsText" text="HEA 04">
      <formula>NOT(ISERROR(SEARCH("HEA 04",A3)))</formula>
    </cfRule>
    <cfRule type="containsText" dxfId="172" priority="172" operator="containsText" text="HEA 04">
      <formula>NOT(ISERROR(SEARCH("HEA 04",A3)))</formula>
    </cfRule>
    <cfRule type="containsText" dxfId="171" priority="173" operator="containsText" text="HEA 03">
      <formula>NOT(ISERROR(SEARCH("HEA 03",A3)))</formula>
    </cfRule>
    <cfRule type="containsText" dxfId="170" priority="174" operator="containsText" text="HEA 02">
      <formula>NOT(ISERROR(SEARCH("HEA 02",A3)))</formula>
    </cfRule>
  </conditionalFormatting>
  <conditionalFormatting sqref="B69:B71 B81:B84 A111:B111 A142:B142 A140:B140 B67:C68 A149:C149 A95:C96 A127:C128 A115:B116 A130:C134 B145:B147 A150:B150 A152:C152 A153:B154 A5:G5 A3:B3 A6:B6 B63:B66 B78:C80 A86:C87 A88:B94 A97:B101 A103:B103 A112:C114 A117:C120 A122:B123 B85:C85 B7:B61 A105:B109 B104 B121:C121 A126:B126 A129:B129 B124:B125 A136:C138 B135:C135 A156:C156 B155 A158:B1048576 B157">
    <cfRule type="containsText" dxfId="169" priority="170" operator="containsText" text="HEA 05">
      <formula>NOT(ISERROR(SEARCH("HEA 05",A3)))</formula>
    </cfRule>
  </conditionalFormatting>
  <conditionalFormatting sqref="B69:B71 B81:B84 A111:B111 A142:B142 A140:B140 B67:C68 A149:C149 A95:C96 A127:C128 A115:B116 A130:C134 B145:B147 A150:B150 A152:C152 A153:B154 A5:G5 A3:B3 A6:B6 B78:C80 A86:C87 A88:B94 A97:B101 A103:B103 A112:C114 A117:C120 A122:B123 B85:C85 B7:B66 A105:B109 B104 B121:C121 A126:B126 A129:B129 B124:B125 A136:C138 B135:C135 A156:C156 B155 A158:B1048576 B157">
    <cfRule type="containsText" dxfId="168" priority="166" operator="containsText" text="HEA 09">
      <formula>NOT(ISERROR(SEARCH("HEA 09",A3)))</formula>
    </cfRule>
    <cfRule type="containsText" dxfId="167" priority="167" operator="containsText" text="HEA 08">
      <formula>NOT(ISERROR(SEARCH("HEA 08",A3)))</formula>
    </cfRule>
    <cfRule type="containsText" dxfId="166" priority="168" operator="containsText" text="HEA 07">
      <formula>NOT(ISERROR(SEARCH("HEA 07",A3)))</formula>
    </cfRule>
    <cfRule type="containsText" dxfId="165" priority="169" operator="containsText" text="HEA 06">
      <formula>NOT(ISERROR(SEARCH("HEA 06",A3)))</formula>
    </cfRule>
  </conditionalFormatting>
  <conditionalFormatting sqref="C72:C73">
    <cfRule type="containsText" dxfId="164" priority="162" operator="containsText" text="MAN 04">
      <formula>NOT(ISERROR(SEARCH("MAN 04",C72)))</formula>
    </cfRule>
    <cfRule type="containsText" dxfId="163" priority="163" operator="containsText" text="MAN 02">
      <formula>NOT(ISERROR(SEARCH("MAN 02",C72)))</formula>
    </cfRule>
    <cfRule type="containsText" dxfId="162" priority="164" operator="containsText" text="MAN 03">
      <formula>NOT(ISERROR(SEARCH("MAN 03",C72)))</formula>
    </cfRule>
    <cfRule type="containsText" dxfId="161" priority="165" operator="containsText" text="MAN 01">
      <formula>NOT(ISERROR(SEARCH("MAN 01",C72)))</formula>
    </cfRule>
  </conditionalFormatting>
  <conditionalFormatting sqref="C72:C73">
    <cfRule type="containsText" dxfId="160" priority="161" operator="containsText" text="MAN 05">
      <formula>NOT(ISERROR(SEARCH("MAN 05",C72)))</formula>
    </cfRule>
  </conditionalFormatting>
  <conditionalFormatting sqref="C72:C73">
    <cfRule type="containsText" dxfId="159" priority="160" operator="containsText" text="HEA 01">
      <formula>NOT(ISERROR(SEARCH("HEA 01",C72)))</formula>
    </cfRule>
  </conditionalFormatting>
  <conditionalFormatting sqref="C72:C73">
    <cfRule type="containsText" dxfId="158" priority="156" operator="containsText" text="HEA 04">
      <formula>NOT(ISERROR(SEARCH("HEA 04",C72)))</formula>
    </cfRule>
    <cfRule type="containsText" dxfId="157" priority="157" operator="containsText" text="HEA 04">
      <formula>NOT(ISERROR(SEARCH("HEA 04",C72)))</formula>
    </cfRule>
    <cfRule type="containsText" dxfId="156" priority="158" operator="containsText" text="HEA 03">
      <formula>NOT(ISERROR(SEARCH("HEA 03",C72)))</formula>
    </cfRule>
    <cfRule type="containsText" dxfId="155" priority="159" operator="containsText" text="HEA 02">
      <formula>NOT(ISERROR(SEARCH("HEA 02",C72)))</formula>
    </cfRule>
  </conditionalFormatting>
  <conditionalFormatting sqref="C72:C73">
    <cfRule type="containsText" dxfId="154" priority="155" operator="containsText" text="HEA 05">
      <formula>NOT(ISERROR(SEARCH("HEA 05",C72)))</formula>
    </cfRule>
  </conditionalFormatting>
  <conditionalFormatting sqref="C72:C73">
    <cfRule type="containsText" dxfId="153" priority="151" operator="containsText" text="HEA 09">
      <formula>NOT(ISERROR(SEARCH("HEA 09",C72)))</formula>
    </cfRule>
    <cfRule type="containsText" dxfId="152" priority="152" operator="containsText" text="HEA 08">
      <formula>NOT(ISERROR(SEARCH("HEA 08",C72)))</formula>
    </cfRule>
    <cfRule type="containsText" dxfId="151" priority="153" operator="containsText" text="HEA 07">
      <formula>NOT(ISERROR(SEARCH("HEA 07",C72)))</formula>
    </cfRule>
    <cfRule type="containsText" dxfId="150" priority="154" operator="containsText" text="HEA 06">
      <formula>NOT(ISERROR(SEARCH("HEA 06",C72)))</formula>
    </cfRule>
  </conditionalFormatting>
  <conditionalFormatting sqref="B77:C77 C74:C76">
    <cfRule type="containsText" dxfId="149" priority="147" operator="containsText" text="MAN 04">
      <formula>NOT(ISERROR(SEARCH("MAN 04",B74)))</formula>
    </cfRule>
    <cfRule type="containsText" dxfId="148" priority="148" operator="containsText" text="MAN 02">
      <formula>NOT(ISERROR(SEARCH("MAN 02",B74)))</formula>
    </cfRule>
    <cfRule type="containsText" dxfId="147" priority="149" operator="containsText" text="MAN 03">
      <formula>NOT(ISERROR(SEARCH("MAN 03",B74)))</formula>
    </cfRule>
    <cfRule type="containsText" dxfId="146" priority="150" operator="containsText" text="MAN 01">
      <formula>NOT(ISERROR(SEARCH("MAN 01",B74)))</formula>
    </cfRule>
  </conditionalFormatting>
  <conditionalFormatting sqref="B77:C77 C74:C76">
    <cfRule type="containsText" dxfId="145" priority="146" operator="containsText" text="MAN 05">
      <formula>NOT(ISERROR(SEARCH("MAN 05",B74)))</formula>
    </cfRule>
  </conditionalFormatting>
  <conditionalFormatting sqref="B77:C77 C74:C76">
    <cfRule type="containsText" dxfId="144" priority="145" operator="containsText" text="HEA 01">
      <formula>NOT(ISERROR(SEARCH("HEA 01",B74)))</formula>
    </cfRule>
  </conditionalFormatting>
  <conditionalFormatting sqref="B77:C77 C74:C76">
    <cfRule type="containsText" dxfId="143" priority="141" operator="containsText" text="HEA 04">
      <formula>NOT(ISERROR(SEARCH("HEA 04",B74)))</formula>
    </cfRule>
    <cfRule type="containsText" dxfId="142" priority="142" operator="containsText" text="HEA 04">
      <formula>NOT(ISERROR(SEARCH("HEA 04",B74)))</formula>
    </cfRule>
    <cfRule type="containsText" dxfId="141" priority="143" operator="containsText" text="HEA 03">
      <formula>NOT(ISERROR(SEARCH("HEA 03",B74)))</formula>
    </cfRule>
    <cfRule type="containsText" dxfId="140" priority="144" operator="containsText" text="HEA 02">
      <formula>NOT(ISERROR(SEARCH("HEA 02",B74)))</formula>
    </cfRule>
  </conditionalFormatting>
  <conditionalFormatting sqref="B77:C77 C74:C76">
    <cfRule type="containsText" dxfId="139" priority="140" operator="containsText" text="HEA 05">
      <formula>NOT(ISERROR(SEARCH("HEA 05",B74)))</formula>
    </cfRule>
  </conditionalFormatting>
  <conditionalFormatting sqref="B77:C77 C74:C76">
    <cfRule type="containsText" dxfId="138" priority="136" operator="containsText" text="HEA 09">
      <formula>NOT(ISERROR(SEARCH("HEA 09",B74)))</formula>
    </cfRule>
    <cfRule type="containsText" dxfId="137" priority="137" operator="containsText" text="HEA 08">
      <formula>NOT(ISERROR(SEARCH("HEA 08",B74)))</formula>
    </cfRule>
    <cfRule type="containsText" dxfId="136" priority="138" operator="containsText" text="HEA 07">
      <formula>NOT(ISERROR(SEARCH("HEA 07",B74)))</formula>
    </cfRule>
    <cfRule type="containsText" dxfId="135" priority="139" operator="containsText" text="HEA 06">
      <formula>NOT(ISERROR(SEARCH("HEA 06",B74)))</formula>
    </cfRule>
  </conditionalFormatting>
  <conditionalFormatting sqref="A110:C110">
    <cfRule type="containsText" dxfId="134" priority="132" operator="containsText" text="MAN 04">
      <formula>NOT(ISERROR(SEARCH("MAN 04",A110)))</formula>
    </cfRule>
    <cfRule type="containsText" dxfId="133" priority="133" operator="containsText" text="MAN 02">
      <formula>NOT(ISERROR(SEARCH("MAN 02",A110)))</formula>
    </cfRule>
    <cfRule type="containsText" dxfId="132" priority="134" operator="containsText" text="MAN 03">
      <formula>NOT(ISERROR(SEARCH("MAN 03",A110)))</formula>
    </cfRule>
    <cfRule type="containsText" dxfId="131" priority="135" operator="containsText" text="MAN 01">
      <formula>NOT(ISERROR(SEARCH("MAN 01",A110)))</formula>
    </cfRule>
  </conditionalFormatting>
  <conditionalFormatting sqref="A110:C110">
    <cfRule type="containsText" dxfId="130" priority="131" operator="containsText" text="MAN 05">
      <formula>NOT(ISERROR(SEARCH("MAN 05",A110)))</formula>
    </cfRule>
  </conditionalFormatting>
  <conditionalFormatting sqref="A110:C110">
    <cfRule type="containsText" dxfId="129" priority="130" operator="containsText" text="HEA 01">
      <formula>NOT(ISERROR(SEARCH("HEA 01",A110)))</formula>
    </cfRule>
  </conditionalFormatting>
  <conditionalFormatting sqref="A110:C110">
    <cfRule type="containsText" dxfId="128" priority="126" operator="containsText" text="HEA 04">
      <formula>NOT(ISERROR(SEARCH("HEA 04",A110)))</formula>
    </cfRule>
    <cfRule type="containsText" dxfId="127" priority="127" operator="containsText" text="HEA 04">
      <formula>NOT(ISERROR(SEARCH("HEA 04",A110)))</formula>
    </cfRule>
    <cfRule type="containsText" dxfId="126" priority="128" operator="containsText" text="HEA 03">
      <formula>NOT(ISERROR(SEARCH("HEA 03",A110)))</formula>
    </cfRule>
    <cfRule type="containsText" dxfId="125" priority="129" operator="containsText" text="HEA 02">
      <formula>NOT(ISERROR(SEARCH("HEA 02",A110)))</formula>
    </cfRule>
  </conditionalFormatting>
  <conditionalFormatting sqref="A110:C110">
    <cfRule type="containsText" dxfId="124" priority="125" operator="containsText" text="HEA 05">
      <formula>NOT(ISERROR(SEARCH("HEA 05",A110)))</formula>
    </cfRule>
  </conditionalFormatting>
  <conditionalFormatting sqref="A110:C110">
    <cfRule type="containsText" dxfId="123" priority="121" operator="containsText" text="HEA 09">
      <formula>NOT(ISERROR(SEARCH("HEA 09",A110)))</formula>
    </cfRule>
    <cfRule type="containsText" dxfId="122" priority="122" operator="containsText" text="HEA 08">
      <formula>NOT(ISERROR(SEARCH("HEA 08",A110)))</formula>
    </cfRule>
    <cfRule type="containsText" dxfId="121" priority="123" operator="containsText" text="HEA 07">
      <formula>NOT(ISERROR(SEARCH("HEA 07",A110)))</formula>
    </cfRule>
    <cfRule type="containsText" dxfId="120" priority="124" operator="containsText" text="HEA 06">
      <formula>NOT(ISERROR(SEARCH("HEA 06",A110)))</formula>
    </cfRule>
  </conditionalFormatting>
  <conditionalFormatting sqref="B144">
    <cfRule type="containsText" dxfId="119" priority="117" operator="containsText" text="MAN 04">
      <formula>NOT(ISERROR(SEARCH("MAN 04",B144)))</formula>
    </cfRule>
    <cfRule type="containsText" dxfId="118" priority="118" operator="containsText" text="MAN 02">
      <formula>NOT(ISERROR(SEARCH("MAN 02",B144)))</formula>
    </cfRule>
    <cfRule type="containsText" dxfId="117" priority="119" operator="containsText" text="MAN 03">
      <formula>NOT(ISERROR(SEARCH("MAN 03",B144)))</formula>
    </cfRule>
    <cfRule type="containsText" dxfId="116" priority="120" operator="containsText" text="MAN 01">
      <formula>NOT(ISERROR(SEARCH("MAN 01",B144)))</formula>
    </cfRule>
  </conditionalFormatting>
  <conditionalFormatting sqref="B144">
    <cfRule type="containsText" dxfId="115" priority="116" operator="containsText" text="MAN 05">
      <formula>NOT(ISERROR(SEARCH("MAN 05",B144)))</formula>
    </cfRule>
  </conditionalFormatting>
  <conditionalFormatting sqref="B144">
    <cfRule type="containsText" dxfId="114" priority="115" operator="containsText" text="HEA 01">
      <formula>NOT(ISERROR(SEARCH("HEA 01",B144)))</formula>
    </cfRule>
  </conditionalFormatting>
  <conditionalFormatting sqref="B144">
    <cfRule type="containsText" dxfId="113" priority="111" operator="containsText" text="HEA 04">
      <formula>NOT(ISERROR(SEARCH("HEA 04",B144)))</formula>
    </cfRule>
    <cfRule type="containsText" dxfId="112" priority="112" operator="containsText" text="HEA 04">
      <formula>NOT(ISERROR(SEARCH("HEA 04",B144)))</formula>
    </cfRule>
    <cfRule type="containsText" dxfId="111" priority="113" operator="containsText" text="HEA 03">
      <formula>NOT(ISERROR(SEARCH("HEA 03",B144)))</formula>
    </cfRule>
    <cfRule type="containsText" dxfId="110" priority="114" operator="containsText" text="HEA 02">
      <formula>NOT(ISERROR(SEARCH("HEA 02",B144)))</formula>
    </cfRule>
  </conditionalFormatting>
  <conditionalFormatting sqref="B144">
    <cfRule type="containsText" dxfId="109" priority="110" operator="containsText" text="HEA 05">
      <formula>NOT(ISERROR(SEARCH("HEA 05",B144)))</formula>
    </cfRule>
  </conditionalFormatting>
  <conditionalFormatting sqref="B144">
    <cfRule type="containsText" dxfId="108" priority="106" operator="containsText" text="HEA 09">
      <formula>NOT(ISERROR(SEARCH("HEA 09",B144)))</formula>
    </cfRule>
    <cfRule type="containsText" dxfId="107" priority="107" operator="containsText" text="HEA 08">
      <formula>NOT(ISERROR(SEARCH("HEA 08",B144)))</formula>
    </cfRule>
    <cfRule type="containsText" dxfId="106" priority="108" operator="containsText" text="HEA 07">
      <formula>NOT(ISERROR(SEARCH("HEA 07",B144)))</formula>
    </cfRule>
    <cfRule type="containsText" dxfId="105" priority="109" operator="containsText" text="HEA 06">
      <formula>NOT(ISERROR(SEARCH("HEA 06",B144)))</formula>
    </cfRule>
  </conditionalFormatting>
  <conditionalFormatting sqref="A151:B151">
    <cfRule type="containsText" dxfId="104" priority="102" operator="containsText" text="MAN 04">
      <formula>NOT(ISERROR(SEARCH("MAN 04",A151)))</formula>
    </cfRule>
    <cfRule type="containsText" dxfId="103" priority="103" operator="containsText" text="MAN 02">
      <formula>NOT(ISERROR(SEARCH("MAN 02",A151)))</formula>
    </cfRule>
    <cfRule type="containsText" dxfId="102" priority="104" operator="containsText" text="MAN 03">
      <formula>NOT(ISERROR(SEARCH("MAN 03",A151)))</formula>
    </cfRule>
    <cfRule type="containsText" dxfId="101" priority="105" operator="containsText" text="MAN 01">
      <formula>NOT(ISERROR(SEARCH("MAN 01",A151)))</formula>
    </cfRule>
  </conditionalFormatting>
  <conditionalFormatting sqref="A151:B151">
    <cfRule type="containsText" dxfId="100" priority="101" operator="containsText" text="MAN 05">
      <formula>NOT(ISERROR(SEARCH("MAN 05",A151)))</formula>
    </cfRule>
  </conditionalFormatting>
  <conditionalFormatting sqref="A151:B151">
    <cfRule type="containsText" dxfId="99" priority="100" operator="containsText" text="HEA 01">
      <formula>NOT(ISERROR(SEARCH("HEA 01",A151)))</formula>
    </cfRule>
  </conditionalFormatting>
  <conditionalFormatting sqref="A151:B151">
    <cfRule type="containsText" dxfId="98" priority="96" operator="containsText" text="HEA 04">
      <formula>NOT(ISERROR(SEARCH("HEA 04",A151)))</formula>
    </cfRule>
    <cfRule type="containsText" dxfId="97" priority="97" operator="containsText" text="HEA 04">
      <formula>NOT(ISERROR(SEARCH("HEA 04",A151)))</formula>
    </cfRule>
    <cfRule type="containsText" dxfId="96" priority="98" operator="containsText" text="HEA 03">
      <formula>NOT(ISERROR(SEARCH("HEA 03",A151)))</formula>
    </cfRule>
    <cfRule type="containsText" dxfId="95" priority="99" operator="containsText" text="HEA 02">
      <formula>NOT(ISERROR(SEARCH("HEA 02",A151)))</formula>
    </cfRule>
  </conditionalFormatting>
  <conditionalFormatting sqref="A151:B151">
    <cfRule type="containsText" dxfId="94" priority="95" operator="containsText" text="HEA 05">
      <formula>NOT(ISERROR(SEARCH("HEA 05",A151)))</formula>
    </cfRule>
  </conditionalFormatting>
  <conditionalFormatting sqref="A151:B151">
    <cfRule type="containsText" dxfId="93" priority="91" operator="containsText" text="HEA 09">
      <formula>NOT(ISERROR(SEARCH("HEA 09",A151)))</formula>
    </cfRule>
    <cfRule type="containsText" dxfId="92" priority="92" operator="containsText" text="HEA 08">
      <formula>NOT(ISERROR(SEARCH("HEA 08",A151)))</formula>
    </cfRule>
    <cfRule type="containsText" dxfId="91" priority="93" operator="containsText" text="HEA 07">
      <formula>NOT(ISERROR(SEARCH("HEA 07",A151)))</formula>
    </cfRule>
    <cfRule type="containsText" dxfId="90" priority="94" operator="containsText" text="HEA 06">
      <formula>NOT(ISERROR(SEARCH("HEA 06",A151)))</formula>
    </cfRule>
  </conditionalFormatting>
  <conditionalFormatting sqref="C158">
    <cfRule type="containsText" dxfId="89" priority="87" operator="containsText" text="MAN 04">
      <formula>NOT(ISERROR(SEARCH("MAN 04",C158)))</formula>
    </cfRule>
    <cfRule type="containsText" dxfId="88" priority="88" operator="containsText" text="MAN 02">
      <formula>NOT(ISERROR(SEARCH("MAN 02",C158)))</formula>
    </cfRule>
    <cfRule type="containsText" dxfId="87" priority="89" operator="containsText" text="MAN 03">
      <formula>NOT(ISERROR(SEARCH("MAN 03",C158)))</formula>
    </cfRule>
    <cfRule type="containsText" dxfId="86" priority="90" operator="containsText" text="MAN 01">
      <formula>NOT(ISERROR(SEARCH("MAN 01",C158)))</formula>
    </cfRule>
  </conditionalFormatting>
  <conditionalFormatting sqref="C158">
    <cfRule type="containsText" dxfId="85" priority="86" operator="containsText" text="MAN 05">
      <formula>NOT(ISERROR(SEARCH("MAN 05",C158)))</formula>
    </cfRule>
  </conditionalFormatting>
  <conditionalFormatting sqref="C158">
    <cfRule type="containsText" dxfId="84" priority="85" operator="containsText" text="HEA 01">
      <formula>NOT(ISERROR(SEARCH("HEA 01",C158)))</formula>
    </cfRule>
  </conditionalFormatting>
  <conditionalFormatting sqref="C158">
    <cfRule type="containsText" dxfId="83" priority="81" operator="containsText" text="HEA 04">
      <formula>NOT(ISERROR(SEARCH("HEA 04",C158)))</formula>
    </cfRule>
    <cfRule type="containsText" dxfId="82" priority="82" operator="containsText" text="HEA 04">
      <formula>NOT(ISERROR(SEARCH("HEA 04",C158)))</formula>
    </cfRule>
    <cfRule type="containsText" dxfId="81" priority="83" operator="containsText" text="HEA 03">
      <formula>NOT(ISERROR(SEARCH("HEA 03",C158)))</formula>
    </cfRule>
    <cfRule type="containsText" dxfId="80" priority="84" operator="containsText" text="HEA 02">
      <formula>NOT(ISERROR(SEARCH("HEA 02",C158)))</formula>
    </cfRule>
  </conditionalFormatting>
  <conditionalFormatting sqref="C158">
    <cfRule type="containsText" dxfId="79" priority="80" operator="containsText" text="HEA 05">
      <formula>NOT(ISERROR(SEARCH("HEA 05",C158)))</formula>
    </cfRule>
  </conditionalFormatting>
  <conditionalFormatting sqref="C158">
    <cfRule type="containsText" dxfId="78" priority="76" operator="containsText" text="HEA 09">
      <formula>NOT(ISERROR(SEARCH("HEA 09",C158)))</formula>
    </cfRule>
    <cfRule type="containsText" dxfId="77" priority="77" operator="containsText" text="HEA 08">
      <formula>NOT(ISERROR(SEARCH("HEA 08",C158)))</formula>
    </cfRule>
    <cfRule type="containsText" dxfId="76" priority="78" operator="containsText" text="HEA 07">
      <formula>NOT(ISERROR(SEARCH("HEA 07",C158)))</formula>
    </cfRule>
    <cfRule type="containsText" dxfId="75" priority="79" operator="containsText" text="HEA 06">
      <formula>NOT(ISERROR(SEARCH("HEA 06",C158)))</formula>
    </cfRule>
  </conditionalFormatting>
  <conditionalFormatting sqref="D110:E110">
    <cfRule type="containsText" dxfId="74" priority="72" operator="containsText" text="MAN 04">
      <formula>NOT(ISERROR(SEARCH("MAN 04",D110)))</formula>
    </cfRule>
    <cfRule type="containsText" dxfId="73" priority="73" operator="containsText" text="MAN 02">
      <formula>NOT(ISERROR(SEARCH("MAN 02",D110)))</formula>
    </cfRule>
    <cfRule type="containsText" dxfId="72" priority="74" operator="containsText" text="MAN 03">
      <formula>NOT(ISERROR(SEARCH("MAN 03",D110)))</formula>
    </cfRule>
    <cfRule type="containsText" dxfId="71" priority="75" operator="containsText" text="MAN 01">
      <formula>NOT(ISERROR(SEARCH("MAN 01",D110)))</formula>
    </cfRule>
  </conditionalFormatting>
  <conditionalFormatting sqref="D110:E110">
    <cfRule type="containsText" dxfId="70" priority="71" operator="containsText" text="MAN 05">
      <formula>NOT(ISERROR(SEARCH("MAN 05",D110)))</formula>
    </cfRule>
  </conditionalFormatting>
  <conditionalFormatting sqref="D110:E110">
    <cfRule type="containsText" dxfId="69" priority="70" operator="containsText" text="HEA 01">
      <formula>NOT(ISERROR(SEARCH("HEA 01",D110)))</formula>
    </cfRule>
  </conditionalFormatting>
  <conditionalFormatting sqref="D110:E110">
    <cfRule type="containsText" dxfId="68" priority="66" operator="containsText" text="HEA 04">
      <formula>NOT(ISERROR(SEARCH("HEA 04",D110)))</formula>
    </cfRule>
    <cfRule type="containsText" dxfId="67" priority="67" operator="containsText" text="HEA 04">
      <formula>NOT(ISERROR(SEARCH("HEA 04",D110)))</formula>
    </cfRule>
    <cfRule type="containsText" dxfId="66" priority="68" operator="containsText" text="HEA 03">
      <formula>NOT(ISERROR(SEARCH("HEA 03",D110)))</formula>
    </cfRule>
    <cfRule type="containsText" dxfId="65" priority="69" operator="containsText" text="HEA 02">
      <formula>NOT(ISERROR(SEARCH("HEA 02",D110)))</formula>
    </cfRule>
  </conditionalFormatting>
  <conditionalFormatting sqref="D110:E110">
    <cfRule type="containsText" dxfId="64" priority="65" operator="containsText" text="HEA 05">
      <formula>NOT(ISERROR(SEARCH("HEA 05",D110)))</formula>
    </cfRule>
  </conditionalFormatting>
  <conditionalFormatting sqref="D110:E110">
    <cfRule type="containsText" dxfId="63" priority="61" operator="containsText" text="HEA 09">
      <formula>NOT(ISERROR(SEARCH("HEA 09",D110)))</formula>
    </cfRule>
    <cfRule type="containsText" dxfId="62" priority="62" operator="containsText" text="HEA 08">
      <formula>NOT(ISERROR(SEARCH("HEA 08",D110)))</formula>
    </cfRule>
    <cfRule type="containsText" dxfId="61" priority="63" operator="containsText" text="HEA 07">
      <formula>NOT(ISERROR(SEARCH("HEA 07",D110)))</formula>
    </cfRule>
    <cfRule type="containsText" dxfId="60" priority="64" operator="containsText" text="HEA 06">
      <formula>NOT(ISERROR(SEARCH("HEA 06",D110)))</formula>
    </cfRule>
  </conditionalFormatting>
  <conditionalFormatting sqref="A148 C148">
    <cfRule type="containsText" dxfId="59" priority="57" operator="containsText" text="MAN 04">
      <formula>NOT(ISERROR(SEARCH("MAN 04",A148)))</formula>
    </cfRule>
    <cfRule type="containsText" dxfId="58" priority="58" operator="containsText" text="MAN 02">
      <formula>NOT(ISERROR(SEARCH("MAN 02",A148)))</formula>
    </cfRule>
    <cfRule type="containsText" dxfId="57" priority="59" operator="containsText" text="MAN 03">
      <formula>NOT(ISERROR(SEARCH("MAN 03",A148)))</formula>
    </cfRule>
    <cfRule type="containsText" dxfId="56" priority="60" operator="containsText" text="MAN 01">
      <formula>NOT(ISERROR(SEARCH("MAN 01",A148)))</formula>
    </cfRule>
  </conditionalFormatting>
  <conditionalFormatting sqref="A148 C148">
    <cfRule type="containsText" dxfId="55" priority="56" operator="containsText" text="MAN 05">
      <formula>NOT(ISERROR(SEARCH("MAN 05",A148)))</formula>
    </cfRule>
  </conditionalFormatting>
  <conditionalFormatting sqref="A148 C148">
    <cfRule type="containsText" dxfId="54" priority="55" operator="containsText" text="HEA 01">
      <formula>NOT(ISERROR(SEARCH("HEA 01",A148)))</formula>
    </cfRule>
  </conditionalFormatting>
  <conditionalFormatting sqref="A148 C148">
    <cfRule type="containsText" dxfId="53" priority="51" operator="containsText" text="HEA 04">
      <formula>NOT(ISERROR(SEARCH("HEA 04",A148)))</formula>
    </cfRule>
    <cfRule type="containsText" dxfId="52" priority="52" operator="containsText" text="HEA 04">
      <formula>NOT(ISERROR(SEARCH("HEA 04",A148)))</formula>
    </cfRule>
    <cfRule type="containsText" dxfId="51" priority="53" operator="containsText" text="HEA 03">
      <formula>NOT(ISERROR(SEARCH("HEA 03",A148)))</formula>
    </cfRule>
    <cfRule type="containsText" dxfId="50" priority="54" operator="containsText" text="HEA 02">
      <formula>NOT(ISERROR(SEARCH("HEA 02",A148)))</formula>
    </cfRule>
  </conditionalFormatting>
  <conditionalFormatting sqref="A148 C148">
    <cfRule type="containsText" dxfId="49" priority="50" operator="containsText" text="HEA 05">
      <formula>NOT(ISERROR(SEARCH("HEA 05",A148)))</formula>
    </cfRule>
  </conditionalFormatting>
  <conditionalFormatting sqref="A148 C148">
    <cfRule type="containsText" dxfId="48" priority="46" operator="containsText" text="HEA 09">
      <formula>NOT(ISERROR(SEARCH("HEA 09",A148)))</formula>
    </cfRule>
    <cfRule type="containsText" dxfId="47" priority="47" operator="containsText" text="HEA 08">
      <formula>NOT(ISERROR(SEARCH("HEA 08",A148)))</formula>
    </cfRule>
    <cfRule type="containsText" dxfId="46" priority="48" operator="containsText" text="HEA 07">
      <formula>NOT(ISERROR(SEARCH("HEA 07",A148)))</formula>
    </cfRule>
    <cfRule type="containsText" dxfId="45" priority="49" operator="containsText" text="HEA 06">
      <formula>NOT(ISERROR(SEARCH("HEA 06",A148)))</formula>
    </cfRule>
  </conditionalFormatting>
  <conditionalFormatting sqref="C129">
    <cfRule type="containsText" dxfId="44" priority="42" operator="containsText" text="MAN 04">
      <formula>NOT(ISERROR(SEARCH("MAN 04",C129)))</formula>
    </cfRule>
    <cfRule type="containsText" dxfId="43" priority="43" operator="containsText" text="MAN 02">
      <formula>NOT(ISERROR(SEARCH("MAN 02",C129)))</formula>
    </cfRule>
    <cfRule type="containsText" dxfId="42" priority="44" operator="containsText" text="MAN 03">
      <formula>NOT(ISERROR(SEARCH("MAN 03",C129)))</formula>
    </cfRule>
    <cfRule type="containsText" dxfId="41" priority="45" operator="containsText" text="MAN 01">
      <formula>NOT(ISERROR(SEARCH("MAN 01",C129)))</formula>
    </cfRule>
  </conditionalFormatting>
  <conditionalFormatting sqref="C129">
    <cfRule type="containsText" dxfId="40" priority="41" operator="containsText" text="MAN 05">
      <formula>NOT(ISERROR(SEARCH("MAN 05",C129)))</formula>
    </cfRule>
  </conditionalFormatting>
  <conditionalFormatting sqref="C129">
    <cfRule type="containsText" dxfId="39" priority="40" operator="containsText" text="HEA 01">
      <formula>NOT(ISERROR(SEARCH("HEA 01",C129)))</formula>
    </cfRule>
  </conditionalFormatting>
  <conditionalFormatting sqref="C129">
    <cfRule type="containsText" dxfId="38" priority="36" operator="containsText" text="HEA 04">
      <formula>NOT(ISERROR(SEARCH("HEA 04",C129)))</formula>
    </cfRule>
    <cfRule type="containsText" dxfId="37" priority="37" operator="containsText" text="HEA 04">
      <formula>NOT(ISERROR(SEARCH("HEA 04",C129)))</formula>
    </cfRule>
    <cfRule type="containsText" dxfId="36" priority="38" operator="containsText" text="HEA 03">
      <formula>NOT(ISERROR(SEARCH("HEA 03",C129)))</formula>
    </cfRule>
    <cfRule type="containsText" dxfId="35" priority="39" operator="containsText" text="HEA 02">
      <formula>NOT(ISERROR(SEARCH("HEA 02",C129)))</formula>
    </cfRule>
  </conditionalFormatting>
  <conditionalFormatting sqref="C129">
    <cfRule type="containsText" dxfId="34" priority="35" operator="containsText" text="HEA 05">
      <formula>NOT(ISERROR(SEARCH("HEA 05",C129)))</formula>
    </cfRule>
  </conditionalFormatting>
  <conditionalFormatting sqref="C129">
    <cfRule type="containsText" dxfId="33" priority="31" operator="containsText" text="HEA 09">
      <formula>NOT(ISERROR(SEARCH("HEA 09",C129)))</formula>
    </cfRule>
    <cfRule type="containsText" dxfId="32" priority="32" operator="containsText" text="HEA 08">
      <formula>NOT(ISERROR(SEARCH("HEA 08",C129)))</formula>
    </cfRule>
    <cfRule type="containsText" dxfId="31" priority="33" operator="containsText" text="HEA 07">
      <formula>NOT(ISERROR(SEARCH("HEA 07",C129)))</formula>
    </cfRule>
    <cfRule type="containsText" dxfId="30" priority="34" operator="containsText" text="HEA 06">
      <formula>NOT(ISERROR(SEARCH("HEA 06",C129)))</formula>
    </cfRule>
  </conditionalFormatting>
  <conditionalFormatting sqref="B72:B76">
    <cfRule type="containsText" dxfId="29" priority="27" operator="containsText" text="MAN 04">
      <formula>NOT(ISERROR(SEARCH("MAN 04",B72)))</formula>
    </cfRule>
    <cfRule type="containsText" dxfId="28" priority="28" operator="containsText" text="MAN 02">
      <formula>NOT(ISERROR(SEARCH("MAN 02",B72)))</formula>
    </cfRule>
    <cfRule type="containsText" dxfId="27" priority="29" operator="containsText" text="MAN 03">
      <formula>NOT(ISERROR(SEARCH("MAN 03",B72)))</formula>
    </cfRule>
    <cfRule type="containsText" dxfId="26" priority="30" operator="containsText" text="MAN 01">
      <formula>NOT(ISERROR(SEARCH("MAN 01",B72)))</formula>
    </cfRule>
  </conditionalFormatting>
  <conditionalFormatting sqref="B72:B76">
    <cfRule type="containsText" dxfId="25" priority="26" operator="containsText" text="MAN 05">
      <formula>NOT(ISERROR(SEARCH("MAN 05",B72)))</formula>
    </cfRule>
  </conditionalFormatting>
  <conditionalFormatting sqref="B72:B76">
    <cfRule type="containsText" dxfId="24" priority="25" operator="containsText" text="HEA 01">
      <formula>NOT(ISERROR(SEARCH("HEA 01",B72)))</formula>
    </cfRule>
  </conditionalFormatting>
  <conditionalFormatting sqref="B72:B76">
    <cfRule type="containsText" dxfId="23" priority="21" operator="containsText" text="HEA 04">
      <formula>NOT(ISERROR(SEARCH("HEA 04",B72)))</formula>
    </cfRule>
    <cfRule type="containsText" dxfId="22" priority="22" operator="containsText" text="HEA 04">
      <formula>NOT(ISERROR(SEARCH("HEA 04",B72)))</formula>
    </cfRule>
    <cfRule type="containsText" dxfId="21" priority="23" operator="containsText" text="HEA 03">
      <formula>NOT(ISERROR(SEARCH("HEA 03",B72)))</formula>
    </cfRule>
    <cfRule type="containsText" dxfId="20" priority="24" operator="containsText" text="HEA 02">
      <formula>NOT(ISERROR(SEARCH("HEA 02",B72)))</formula>
    </cfRule>
  </conditionalFormatting>
  <conditionalFormatting sqref="B72:B76">
    <cfRule type="containsText" dxfId="19" priority="20" operator="containsText" text="HEA 05">
      <formula>NOT(ISERROR(SEARCH("HEA 05",B72)))</formula>
    </cfRule>
  </conditionalFormatting>
  <conditionalFormatting sqref="B72:B76">
    <cfRule type="containsText" dxfId="18" priority="16" operator="containsText" text="HEA 09">
      <formula>NOT(ISERROR(SEARCH("HEA 09",B72)))</formula>
    </cfRule>
    <cfRule type="containsText" dxfId="17" priority="17" operator="containsText" text="HEA 08">
      <formula>NOT(ISERROR(SEARCH("HEA 08",B72)))</formula>
    </cfRule>
    <cfRule type="containsText" dxfId="16" priority="18" operator="containsText" text="HEA 07">
      <formula>NOT(ISERROR(SEARCH("HEA 07",B72)))</formula>
    </cfRule>
    <cfRule type="containsText" dxfId="15" priority="19" operator="containsText" text="HEA 06">
      <formula>NOT(ISERROR(SEARCH("HEA 06",B72)))</formula>
    </cfRule>
  </conditionalFormatting>
  <conditionalFormatting sqref="B148">
    <cfRule type="containsText" dxfId="14" priority="12" operator="containsText" text="MAN 04">
      <formula>NOT(ISERROR(SEARCH("MAN 04",B148)))</formula>
    </cfRule>
    <cfRule type="containsText" dxfId="13" priority="13" operator="containsText" text="MAN 02">
      <formula>NOT(ISERROR(SEARCH("MAN 02",B148)))</formula>
    </cfRule>
    <cfRule type="containsText" dxfId="12" priority="14" operator="containsText" text="MAN 03">
      <formula>NOT(ISERROR(SEARCH("MAN 03",B148)))</formula>
    </cfRule>
    <cfRule type="containsText" dxfId="11" priority="15" operator="containsText" text="MAN 01">
      <formula>NOT(ISERROR(SEARCH("MAN 01",B148)))</formula>
    </cfRule>
  </conditionalFormatting>
  <conditionalFormatting sqref="B148">
    <cfRule type="containsText" dxfId="10" priority="11" operator="containsText" text="MAN 05">
      <formula>NOT(ISERROR(SEARCH("MAN 05",B148)))</formula>
    </cfRule>
  </conditionalFormatting>
  <conditionalFormatting sqref="B148">
    <cfRule type="containsText" dxfId="9" priority="10" operator="containsText" text="HEA 01">
      <formula>NOT(ISERROR(SEARCH("HEA 01",B148)))</formula>
    </cfRule>
  </conditionalFormatting>
  <conditionalFormatting sqref="B148">
    <cfRule type="containsText" dxfId="8" priority="6" operator="containsText" text="HEA 04">
      <formula>NOT(ISERROR(SEARCH("HEA 04",B148)))</formula>
    </cfRule>
    <cfRule type="containsText" dxfId="7" priority="7" operator="containsText" text="HEA 04">
      <formula>NOT(ISERROR(SEARCH("HEA 04",B148)))</formula>
    </cfRule>
    <cfRule type="containsText" dxfId="6" priority="8" operator="containsText" text="HEA 03">
      <formula>NOT(ISERROR(SEARCH("HEA 03",B148)))</formula>
    </cfRule>
    <cfRule type="containsText" dxfId="5" priority="9" operator="containsText" text="HEA 02">
      <formula>NOT(ISERROR(SEARCH("HEA 02",B148)))</formula>
    </cfRule>
  </conditionalFormatting>
  <conditionalFormatting sqref="B148">
    <cfRule type="containsText" dxfId="4" priority="5" operator="containsText" text="HEA 05">
      <formula>NOT(ISERROR(SEARCH("HEA 05",B148)))</formula>
    </cfRule>
  </conditionalFormatting>
  <conditionalFormatting sqref="B148">
    <cfRule type="containsText" dxfId="3" priority="1" operator="containsText" text="HEA 09">
      <formula>NOT(ISERROR(SEARCH("HEA 09",B148)))</formula>
    </cfRule>
    <cfRule type="containsText" dxfId="2" priority="2" operator="containsText" text="HEA 08">
      <formula>NOT(ISERROR(SEARCH("HEA 08",B148)))</formula>
    </cfRule>
    <cfRule type="containsText" dxfId="1" priority="3" operator="containsText" text="HEA 07">
      <formula>NOT(ISERROR(SEARCH("HEA 07",B148)))</formula>
    </cfRule>
    <cfRule type="containsText" dxfId="0" priority="4" operator="containsText" text="HEA 06">
      <formula>NOT(ISERROR(SEARCH("HEA 06",B148)))</formula>
    </cfRule>
  </conditionalFormatting>
  <dataValidations count="1">
    <dataValidation type="list" allowBlank="1" showInputMessage="1" showErrorMessage="1" sqref="F144:F158 F7:F40 F42:F64 F66:F80 F82:F87 F89:F96 F98:F105 F107:F114 F116:F125 F127:F142" xr:uid="{7D23CF90-4ACB-450D-A37E-F9D1CFA895EC}">
      <formula1>"Pass, Good,  Very Good, Excellent, Outstanding"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BREEAM чек-лист</vt:lpstr>
      <vt:lpstr>BREEAM чек-лист Заказчику</vt:lpstr>
      <vt:lpstr>'BREEAM чек-лист'!Заголовки_для_печати</vt:lpstr>
      <vt:lpstr>'BREEAM чек-лист Заказчику'!Заголовки_для_печати</vt:lpstr>
      <vt:lpstr>'BREEAM чек-лист'!Область_печати</vt:lpstr>
      <vt:lpstr>'BREEAM чек-лист Заказчику'!Область_печати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2021-08-31T01:10:02Z</dcterms:modified>
</cp:coreProperties>
</file>